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filterPrivacy="1" defaultThemeVersion="124226"/>
  <bookViews>
    <workbookView xWindow="0" yWindow="0" windowWidth="24465" windowHeight="10770"/>
  </bookViews>
  <sheets>
    <sheet name="PPO2 errors (mbar)" sheetId="4" r:id="rId1"/>
    <sheet name="data" sheetId="1" r:id="rId2"/>
  </sheets>
  <calcPr calcId="162913" concurrentCalc="0"/>
</workbook>
</file>

<file path=xl/calcChain.xml><?xml version="1.0" encoding="utf-8"?>
<calcChain xmlns="http://schemas.openxmlformats.org/spreadsheetml/2006/main">
  <c r="G68" i="1" l="1"/>
  <c r="G69" i="1"/>
  <c r="G70" i="1"/>
  <c r="H68" i="1"/>
  <c r="I68" i="1"/>
  <c r="J68" i="1"/>
  <c r="J69" i="1"/>
  <c r="J70" i="1"/>
  <c r="K68" i="1"/>
  <c r="K69" i="1"/>
  <c r="K70" i="1"/>
  <c r="L68" i="1"/>
  <c r="M68" i="1"/>
  <c r="N68" i="1"/>
  <c r="N69" i="1"/>
  <c r="N70" i="1"/>
  <c r="O68" i="1"/>
  <c r="O69" i="1"/>
  <c r="O70" i="1"/>
  <c r="P68" i="1"/>
  <c r="Q68" i="1"/>
  <c r="R68" i="1"/>
  <c r="R69" i="1"/>
  <c r="R70" i="1"/>
  <c r="S68" i="1"/>
  <c r="S69" i="1"/>
  <c r="S70" i="1"/>
  <c r="T68" i="1"/>
  <c r="U68" i="1"/>
  <c r="V68" i="1"/>
  <c r="V69" i="1"/>
  <c r="V70" i="1"/>
  <c r="W68" i="1"/>
  <c r="W69" i="1"/>
  <c r="W70" i="1"/>
  <c r="X68" i="1"/>
  <c r="Y68" i="1"/>
  <c r="Z68" i="1"/>
  <c r="Z69" i="1"/>
  <c r="Z70" i="1"/>
  <c r="AA68" i="1"/>
  <c r="AA69" i="1"/>
  <c r="AA70" i="1"/>
  <c r="AB68" i="1"/>
  <c r="H69" i="1"/>
  <c r="H70" i="1"/>
  <c r="I69" i="1"/>
  <c r="I70" i="1"/>
  <c r="L69" i="1"/>
  <c r="L70" i="1"/>
  <c r="M69" i="1"/>
  <c r="M70" i="1"/>
  <c r="P69" i="1"/>
  <c r="P70" i="1"/>
  <c r="Q69" i="1"/>
  <c r="Q70" i="1"/>
  <c r="T69" i="1"/>
  <c r="T70" i="1"/>
  <c r="U69" i="1"/>
  <c r="U70" i="1"/>
  <c r="X69" i="1"/>
  <c r="X70" i="1"/>
  <c r="Y69" i="1"/>
  <c r="Y70" i="1"/>
  <c r="AB69" i="1"/>
  <c r="AB70" i="1"/>
  <c r="D68" i="1"/>
  <c r="D69" i="1"/>
  <c r="D70" i="1"/>
  <c r="E68" i="1"/>
  <c r="E69" i="1"/>
  <c r="E70" i="1"/>
  <c r="F68" i="1"/>
  <c r="F69" i="1"/>
  <c r="F70" i="1"/>
  <c r="C68" i="1"/>
  <c r="C69" i="1"/>
  <c r="C70" i="1"/>
  <c r="G23" i="1"/>
  <c r="G37" i="1"/>
  <c r="C23" i="1"/>
  <c r="C37" i="1"/>
  <c r="AD37" i="1"/>
  <c r="G51" i="1"/>
  <c r="G65" i="1"/>
  <c r="O23" i="1"/>
  <c r="O37" i="1"/>
  <c r="O51" i="1"/>
  <c r="O65" i="1"/>
  <c r="W23" i="1"/>
  <c r="W37" i="1"/>
  <c r="W51" i="1"/>
  <c r="W65" i="1"/>
  <c r="C29" i="1"/>
  <c r="AD29" i="1"/>
  <c r="C43" i="1"/>
  <c r="C57" i="1"/>
  <c r="C51" i="1"/>
  <c r="C65" i="1"/>
  <c r="B30" i="1"/>
  <c r="B44" i="1"/>
  <c r="B58" i="1"/>
  <c r="B34" i="1"/>
  <c r="B48" i="1"/>
  <c r="B62" i="1"/>
  <c r="B26" i="1"/>
  <c r="B40" i="1"/>
  <c r="B54" i="1"/>
  <c r="E23" i="1"/>
  <c r="E26" i="1"/>
  <c r="J23" i="1"/>
  <c r="J26" i="1"/>
  <c r="M23" i="1"/>
  <c r="M26" i="1"/>
  <c r="R23" i="1"/>
  <c r="R26" i="1"/>
  <c r="U23" i="1"/>
  <c r="U26" i="1"/>
  <c r="Z23" i="1"/>
  <c r="Z26" i="1"/>
  <c r="D23" i="1"/>
  <c r="D27" i="1"/>
  <c r="H23" i="1"/>
  <c r="H27" i="1"/>
  <c r="I23" i="1"/>
  <c r="I27" i="1"/>
  <c r="L23" i="1"/>
  <c r="L27" i="1"/>
  <c r="P23" i="1"/>
  <c r="P27" i="1"/>
  <c r="Q23" i="1"/>
  <c r="Q27" i="1"/>
  <c r="T23" i="1"/>
  <c r="T27" i="1"/>
  <c r="X23" i="1"/>
  <c r="X27" i="1"/>
  <c r="Y23" i="1"/>
  <c r="Y27" i="1"/>
  <c r="AB23" i="1"/>
  <c r="AB27" i="1"/>
  <c r="D28" i="1"/>
  <c r="G28" i="1"/>
  <c r="H28" i="1"/>
  <c r="K23" i="1"/>
  <c r="K28" i="1"/>
  <c r="L28" i="1"/>
  <c r="O28" i="1"/>
  <c r="P28" i="1"/>
  <c r="S23" i="1"/>
  <c r="S28" i="1"/>
  <c r="T28" i="1"/>
  <c r="W28" i="1"/>
  <c r="X28" i="1"/>
  <c r="AA23" i="1"/>
  <c r="AA28" i="1"/>
  <c r="AB28" i="1"/>
  <c r="G29" i="1"/>
  <c r="J29" i="1"/>
  <c r="J43" i="1"/>
  <c r="J57" i="1"/>
  <c r="K29" i="1"/>
  <c r="O29" i="1"/>
  <c r="R29" i="1"/>
  <c r="R43" i="1"/>
  <c r="R57" i="1"/>
  <c r="S29" i="1"/>
  <c r="W29" i="1"/>
  <c r="Z29" i="1"/>
  <c r="Z43" i="1"/>
  <c r="Z57" i="1"/>
  <c r="AA29" i="1"/>
  <c r="F23" i="1"/>
  <c r="F30" i="1"/>
  <c r="I30" i="1"/>
  <c r="N23" i="1"/>
  <c r="N30" i="1"/>
  <c r="Q30" i="1"/>
  <c r="V23" i="1"/>
  <c r="V30" i="1"/>
  <c r="Y30" i="1"/>
  <c r="D31" i="1"/>
  <c r="E31" i="1"/>
  <c r="H31" i="1"/>
  <c r="L31" i="1"/>
  <c r="M31" i="1"/>
  <c r="P31" i="1"/>
  <c r="T31" i="1"/>
  <c r="U31" i="1"/>
  <c r="X31" i="1"/>
  <c r="AB31" i="1"/>
  <c r="D32" i="1"/>
  <c r="G32" i="1"/>
  <c r="H32" i="1"/>
  <c r="K32" i="1"/>
  <c r="L32" i="1"/>
  <c r="O32" i="1"/>
  <c r="P32" i="1"/>
  <c r="S32" i="1"/>
  <c r="T32" i="1"/>
  <c r="W32" i="1"/>
  <c r="X32" i="1"/>
  <c r="AA32" i="1"/>
  <c r="AB32" i="1"/>
  <c r="F33" i="1"/>
  <c r="G33" i="1"/>
  <c r="K33" i="1"/>
  <c r="N33" i="1"/>
  <c r="O33" i="1"/>
  <c r="S33" i="1"/>
  <c r="V33" i="1"/>
  <c r="W33" i="1"/>
  <c r="AA33" i="1"/>
  <c r="E34" i="1"/>
  <c r="F34" i="1"/>
  <c r="J34" i="1"/>
  <c r="M34" i="1"/>
  <c r="N34" i="1"/>
  <c r="R34" i="1"/>
  <c r="U34" i="1"/>
  <c r="V34" i="1"/>
  <c r="Z34" i="1"/>
  <c r="D35" i="1"/>
  <c r="H35" i="1"/>
  <c r="I35" i="1"/>
  <c r="L35" i="1"/>
  <c r="P35" i="1"/>
  <c r="Q35" i="1"/>
  <c r="T35" i="1"/>
  <c r="X35" i="1"/>
  <c r="Y35" i="1"/>
  <c r="AB35" i="1"/>
  <c r="D36" i="1"/>
  <c r="G36" i="1"/>
  <c r="H36" i="1"/>
  <c r="K36" i="1"/>
  <c r="L36" i="1"/>
  <c r="O36" i="1"/>
  <c r="P36" i="1"/>
  <c r="S36" i="1"/>
  <c r="T36" i="1"/>
  <c r="W36" i="1"/>
  <c r="X36" i="1"/>
  <c r="AA36" i="1"/>
  <c r="AB36" i="1"/>
  <c r="J37" i="1"/>
  <c r="J51" i="1"/>
  <c r="J65" i="1"/>
  <c r="K37" i="1"/>
  <c r="K51" i="1"/>
  <c r="K65" i="1"/>
  <c r="R37" i="1"/>
  <c r="R51" i="1"/>
  <c r="R65" i="1"/>
  <c r="S37" i="1"/>
  <c r="S51" i="1"/>
  <c r="S65" i="1"/>
  <c r="Z37" i="1"/>
  <c r="Z51" i="1"/>
  <c r="Z65" i="1"/>
  <c r="AA37" i="1"/>
  <c r="AA51" i="1"/>
  <c r="AA65" i="1"/>
  <c r="B27" i="1"/>
  <c r="B41" i="1"/>
  <c r="B55" i="1"/>
  <c r="B28" i="1"/>
  <c r="B42" i="1"/>
  <c r="B56" i="1"/>
  <c r="B29" i="1"/>
  <c r="B43" i="1"/>
  <c r="B57" i="1"/>
  <c r="B31" i="1"/>
  <c r="B45" i="1"/>
  <c r="B59" i="1"/>
  <c r="B32" i="1"/>
  <c r="B46" i="1"/>
  <c r="B60" i="1"/>
  <c r="B33" i="1"/>
  <c r="B47" i="1"/>
  <c r="B61" i="1"/>
  <c r="B35" i="1"/>
  <c r="B49" i="1"/>
  <c r="B63" i="1"/>
  <c r="B36" i="1"/>
  <c r="B50" i="1"/>
  <c r="B64" i="1"/>
  <c r="B37" i="1"/>
  <c r="B51" i="1"/>
  <c r="B65" i="1"/>
  <c r="C32" i="1"/>
  <c r="D29" i="1"/>
  <c r="D43" i="1"/>
  <c r="D57" i="1"/>
  <c r="E30" i="1"/>
  <c r="G26" i="1"/>
  <c r="H29" i="1"/>
  <c r="H43" i="1"/>
  <c r="H57" i="1"/>
  <c r="I26" i="1"/>
  <c r="K26" i="1"/>
  <c r="L29" i="1"/>
  <c r="L43" i="1"/>
  <c r="L57" i="1"/>
  <c r="M30" i="1"/>
  <c r="O26" i="1"/>
  <c r="P29" i="1"/>
  <c r="P43" i="1"/>
  <c r="P57" i="1"/>
  <c r="Q26" i="1"/>
  <c r="S26" i="1"/>
  <c r="T29" i="1"/>
  <c r="T43" i="1"/>
  <c r="T57" i="1"/>
  <c r="U30" i="1"/>
  <c r="W26" i="1"/>
  <c r="X29" i="1"/>
  <c r="X43" i="1"/>
  <c r="X57" i="1"/>
  <c r="Y26" i="1"/>
  <c r="AA26" i="1"/>
  <c r="AB29" i="1"/>
  <c r="AB43" i="1"/>
  <c r="AB57" i="1"/>
  <c r="C28" i="1"/>
  <c r="AD28" i="1"/>
  <c r="C42" i="1"/>
  <c r="C56" i="1"/>
  <c r="AD32" i="1"/>
  <c r="W46" i="1"/>
  <c r="W60" i="1"/>
  <c r="S42" i="1"/>
  <c r="S56" i="1"/>
  <c r="W43" i="1"/>
  <c r="W57" i="1"/>
  <c r="G43" i="1"/>
  <c r="G57" i="1"/>
  <c r="H42" i="1"/>
  <c r="H56" i="1"/>
  <c r="Z27" i="1"/>
  <c r="Z31" i="1"/>
  <c r="Z35" i="1"/>
  <c r="Z28" i="1"/>
  <c r="Z42" i="1"/>
  <c r="Z56" i="1"/>
  <c r="Z32" i="1"/>
  <c r="Z36" i="1"/>
  <c r="V27" i="1"/>
  <c r="V31" i="1"/>
  <c r="V35" i="1"/>
  <c r="V28" i="1"/>
  <c r="V42" i="1"/>
  <c r="V56" i="1"/>
  <c r="V32" i="1"/>
  <c r="V36" i="1"/>
  <c r="R27" i="1"/>
  <c r="R31" i="1"/>
  <c r="R35" i="1"/>
  <c r="R28" i="1"/>
  <c r="R42" i="1"/>
  <c r="R56" i="1"/>
  <c r="R32" i="1"/>
  <c r="R36" i="1"/>
  <c r="N27" i="1"/>
  <c r="N31" i="1"/>
  <c r="N35" i="1"/>
  <c r="N28" i="1"/>
  <c r="N42" i="1"/>
  <c r="N56" i="1"/>
  <c r="N32" i="1"/>
  <c r="N36" i="1"/>
  <c r="J27" i="1"/>
  <c r="J31" i="1"/>
  <c r="J35" i="1"/>
  <c r="J28" i="1"/>
  <c r="J42" i="1"/>
  <c r="J56" i="1"/>
  <c r="J32" i="1"/>
  <c r="J36" i="1"/>
  <c r="F27" i="1"/>
  <c r="F31" i="1"/>
  <c r="F35" i="1"/>
  <c r="F28" i="1"/>
  <c r="F42" i="1"/>
  <c r="F56" i="1"/>
  <c r="F32" i="1"/>
  <c r="F36" i="1"/>
  <c r="C36" i="1"/>
  <c r="V37" i="1"/>
  <c r="V51" i="1"/>
  <c r="V65" i="1"/>
  <c r="N37" i="1"/>
  <c r="N51" i="1"/>
  <c r="N65" i="1"/>
  <c r="F37" i="1"/>
  <c r="F51" i="1"/>
  <c r="F65" i="1"/>
  <c r="Y34" i="1"/>
  <c r="Q34" i="1"/>
  <c r="I34" i="1"/>
  <c r="Z33" i="1"/>
  <c r="R33" i="1"/>
  <c r="J33" i="1"/>
  <c r="S46" i="1"/>
  <c r="S60" i="1"/>
  <c r="V29" i="1"/>
  <c r="V43" i="1"/>
  <c r="V57" i="1"/>
  <c r="N29" i="1"/>
  <c r="N43" i="1"/>
  <c r="N57" i="1"/>
  <c r="F29" i="1"/>
  <c r="F43" i="1"/>
  <c r="F57" i="1"/>
  <c r="W42" i="1"/>
  <c r="W56" i="1"/>
  <c r="O42" i="1"/>
  <c r="O56" i="1"/>
  <c r="G42" i="1"/>
  <c r="G56" i="1"/>
  <c r="G46" i="1"/>
  <c r="G60" i="1"/>
  <c r="C46" i="1"/>
  <c r="C60" i="1"/>
  <c r="O46" i="1"/>
  <c r="O60" i="1"/>
  <c r="AA42" i="1"/>
  <c r="AA56" i="1"/>
  <c r="K42" i="1"/>
  <c r="K56" i="1"/>
  <c r="O43" i="1"/>
  <c r="O57" i="1"/>
  <c r="X42" i="1"/>
  <c r="X56" i="1"/>
  <c r="P42" i="1"/>
  <c r="P56" i="1"/>
  <c r="C30" i="1"/>
  <c r="C34" i="1"/>
  <c r="C26" i="1"/>
  <c r="C27" i="1"/>
  <c r="C31" i="1"/>
  <c r="C35" i="1"/>
  <c r="Y28" i="1"/>
  <c r="Y42" i="1"/>
  <c r="Y56" i="1"/>
  <c r="Y32" i="1"/>
  <c r="Y46" i="1"/>
  <c r="Y60" i="1"/>
  <c r="Y36" i="1"/>
  <c r="Y29" i="1"/>
  <c r="Y43" i="1"/>
  <c r="Y57" i="1"/>
  <c r="Y33" i="1"/>
  <c r="Y37" i="1"/>
  <c r="Y51" i="1"/>
  <c r="Y65" i="1"/>
  <c r="U28" i="1"/>
  <c r="U42" i="1"/>
  <c r="U56" i="1"/>
  <c r="U32" i="1"/>
  <c r="U36" i="1"/>
  <c r="U29" i="1"/>
  <c r="U43" i="1"/>
  <c r="U57" i="1"/>
  <c r="U33" i="1"/>
  <c r="U37" i="1"/>
  <c r="U51" i="1"/>
  <c r="U65" i="1"/>
  <c r="Q28" i="1"/>
  <c r="Q42" i="1"/>
  <c r="Q56" i="1"/>
  <c r="Q32" i="1"/>
  <c r="Q46" i="1"/>
  <c r="Q60" i="1"/>
  <c r="Q36" i="1"/>
  <c r="Q29" i="1"/>
  <c r="Q43" i="1"/>
  <c r="Q57" i="1"/>
  <c r="Q33" i="1"/>
  <c r="Q37" i="1"/>
  <c r="Q51" i="1"/>
  <c r="Q65" i="1"/>
  <c r="M28" i="1"/>
  <c r="M42" i="1"/>
  <c r="M56" i="1"/>
  <c r="M32" i="1"/>
  <c r="M36" i="1"/>
  <c r="M29" i="1"/>
  <c r="M43" i="1"/>
  <c r="M57" i="1"/>
  <c r="M33" i="1"/>
  <c r="M37" i="1"/>
  <c r="M51" i="1"/>
  <c r="M65" i="1"/>
  <c r="I28" i="1"/>
  <c r="I42" i="1"/>
  <c r="I56" i="1"/>
  <c r="I32" i="1"/>
  <c r="I46" i="1"/>
  <c r="I60" i="1"/>
  <c r="I36" i="1"/>
  <c r="I29" i="1"/>
  <c r="I43" i="1"/>
  <c r="I57" i="1"/>
  <c r="I33" i="1"/>
  <c r="I37" i="1"/>
  <c r="I51" i="1"/>
  <c r="I65" i="1"/>
  <c r="E28" i="1"/>
  <c r="E42" i="1"/>
  <c r="E56" i="1"/>
  <c r="E32" i="1"/>
  <c r="E36" i="1"/>
  <c r="E29" i="1"/>
  <c r="E43" i="1"/>
  <c r="E57" i="1"/>
  <c r="E33" i="1"/>
  <c r="E37" i="1"/>
  <c r="E51" i="1"/>
  <c r="E65" i="1"/>
  <c r="C33" i="1"/>
  <c r="U35" i="1"/>
  <c r="M35" i="1"/>
  <c r="E35" i="1"/>
  <c r="P46" i="1"/>
  <c r="P60" i="1"/>
  <c r="H46" i="1"/>
  <c r="H60" i="1"/>
  <c r="Y31" i="1"/>
  <c r="Q31" i="1"/>
  <c r="I31" i="1"/>
  <c r="Z30" i="1"/>
  <c r="R30" i="1"/>
  <c r="J30" i="1"/>
  <c r="AA43" i="1"/>
  <c r="AA57" i="1"/>
  <c r="S43" i="1"/>
  <c r="S57" i="1"/>
  <c r="K43" i="1"/>
  <c r="K57" i="1"/>
  <c r="AB42" i="1"/>
  <c r="AB56" i="1"/>
  <c r="T42" i="1"/>
  <c r="T56" i="1"/>
  <c r="L42" i="1"/>
  <c r="L56" i="1"/>
  <c r="D42" i="1"/>
  <c r="D56" i="1"/>
  <c r="U27" i="1"/>
  <c r="M27" i="1"/>
  <c r="E27" i="1"/>
  <c r="V26" i="1"/>
  <c r="N26" i="1"/>
  <c r="F26" i="1"/>
  <c r="AA35" i="1"/>
  <c r="W35" i="1"/>
  <c r="S35" i="1"/>
  <c r="O35" i="1"/>
  <c r="K35" i="1"/>
  <c r="G35" i="1"/>
  <c r="AB34" i="1"/>
  <c r="X34" i="1"/>
  <c r="T34" i="1"/>
  <c r="P34" i="1"/>
  <c r="L34" i="1"/>
  <c r="H34" i="1"/>
  <c r="D34" i="1"/>
  <c r="AA31" i="1"/>
  <c r="W31" i="1"/>
  <c r="S31" i="1"/>
  <c r="O31" i="1"/>
  <c r="K31" i="1"/>
  <c r="G31" i="1"/>
  <c r="AB30" i="1"/>
  <c r="X30" i="1"/>
  <c r="T30" i="1"/>
  <c r="P30" i="1"/>
  <c r="L30" i="1"/>
  <c r="H30" i="1"/>
  <c r="D30" i="1"/>
  <c r="AA27" i="1"/>
  <c r="W27" i="1"/>
  <c r="S27" i="1"/>
  <c r="O27" i="1"/>
  <c r="K27" i="1"/>
  <c r="G27" i="1"/>
  <c r="AB26" i="1"/>
  <c r="X26" i="1"/>
  <c r="T26" i="1"/>
  <c r="P26" i="1"/>
  <c r="L26" i="1"/>
  <c r="H26" i="1"/>
  <c r="D26" i="1"/>
  <c r="AB37" i="1"/>
  <c r="AB51" i="1"/>
  <c r="AB65" i="1"/>
  <c r="X37" i="1"/>
  <c r="X51" i="1"/>
  <c r="X65" i="1"/>
  <c r="T37" i="1"/>
  <c r="T51" i="1"/>
  <c r="T65" i="1"/>
  <c r="P37" i="1"/>
  <c r="P51" i="1"/>
  <c r="P65" i="1"/>
  <c r="L37" i="1"/>
  <c r="L51" i="1"/>
  <c r="L65" i="1"/>
  <c r="H37" i="1"/>
  <c r="H51" i="1"/>
  <c r="H65" i="1"/>
  <c r="D37" i="1"/>
  <c r="D51" i="1"/>
  <c r="D65" i="1"/>
  <c r="AA34" i="1"/>
  <c r="W34" i="1"/>
  <c r="S34" i="1"/>
  <c r="O34" i="1"/>
  <c r="K34" i="1"/>
  <c r="G34" i="1"/>
  <c r="AB33" i="1"/>
  <c r="X33" i="1"/>
  <c r="T33" i="1"/>
  <c r="P33" i="1"/>
  <c r="L33" i="1"/>
  <c r="H33" i="1"/>
  <c r="D33" i="1"/>
  <c r="AA30" i="1"/>
  <c r="W30" i="1"/>
  <c r="S30" i="1"/>
  <c r="O30" i="1"/>
  <c r="K30" i="1"/>
  <c r="G30" i="1"/>
  <c r="AD26" i="1"/>
  <c r="L40" i="1"/>
  <c r="L54" i="1"/>
  <c r="AD27" i="1"/>
  <c r="S41" i="1"/>
  <c r="S55" i="1"/>
  <c r="AD35" i="1"/>
  <c r="AA49" i="1"/>
  <c r="AA63" i="1"/>
  <c r="AD31" i="1"/>
  <c r="R45" i="1"/>
  <c r="R59" i="1"/>
  <c r="AD30" i="1"/>
  <c r="C44" i="1"/>
  <c r="C58" i="1"/>
  <c r="AD33" i="1"/>
  <c r="Z47" i="1"/>
  <c r="Z61" i="1"/>
  <c r="K44" i="1"/>
  <c r="K58" i="1"/>
  <c r="W41" i="1"/>
  <c r="W55" i="1"/>
  <c r="AB44" i="1"/>
  <c r="AB58" i="1"/>
  <c r="M41" i="1"/>
  <c r="M55" i="1"/>
  <c r="U49" i="1"/>
  <c r="U63" i="1"/>
  <c r="C41" i="1"/>
  <c r="C55" i="1"/>
  <c r="F49" i="1"/>
  <c r="F63" i="1"/>
  <c r="J41" i="1"/>
  <c r="J55" i="1"/>
  <c r="R46" i="1"/>
  <c r="R60" i="1"/>
  <c r="V49" i="1"/>
  <c r="V63" i="1"/>
  <c r="Z41" i="1"/>
  <c r="Z55" i="1"/>
  <c r="D47" i="1"/>
  <c r="D61" i="1"/>
  <c r="T47" i="1"/>
  <c r="T61" i="1"/>
  <c r="D40" i="1"/>
  <c r="D54" i="1"/>
  <c r="T40" i="1"/>
  <c r="T54" i="1"/>
  <c r="K41" i="1"/>
  <c r="K55" i="1"/>
  <c r="AA41" i="1"/>
  <c r="AA55" i="1"/>
  <c r="P44" i="1"/>
  <c r="P58" i="1"/>
  <c r="W45" i="1"/>
  <c r="W59" i="1"/>
  <c r="S49" i="1"/>
  <c r="S63" i="1"/>
  <c r="N40" i="1"/>
  <c r="N54" i="1"/>
  <c r="U41" i="1"/>
  <c r="U55" i="1"/>
  <c r="J44" i="1"/>
  <c r="J58" i="1"/>
  <c r="X46" i="1"/>
  <c r="X60" i="1"/>
  <c r="AB47" i="1"/>
  <c r="AB61" i="1"/>
  <c r="C47" i="1"/>
  <c r="C61" i="1"/>
  <c r="I47" i="1"/>
  <c r="I61" i="1"/>
  <c r="Q47" i="1"/>
  <c r="Q61" i="1"/>
  <c r="Y47" i="1"/>
  <c r="Y61" i="1"/>
  <c r="P40" i="1"/>
  <c r="P54" i="1"/>
  <c r="C40" i="1"/>
  <c r="C54" i="1"/>
  <c r="L46" i="1"/>
  <c r="L60" i="1"/>
  <c r="J47" i="1"/>
  <c r="J61" i="1"/>
  <c r="AD36" i="1"/>
  <c r="N50" i="1"/>
  <c r="N64" i="1"/>
  <c r="D46" i="1"/>
  <c r="D60" i="1"/>
  <c r="G44" i="1"/>
  <c r="G58" i="1"/>
  <c r="L47" i="1"/>
  <c r="L61" i="1"/>
  <c r="AB40" i="1"/>
  <c r="AB54" i="1"/>
  <c r="H44" i="1"/>
  <c r="H58" i="1"/>
  <c r="K49" i="1"/>
  <c r="K63" i="1"/>
  <c r="E41" i="1"/>
  <c r="E55" i="1"/>
  <c r="Z44" i="1"/>
  <c r="Z58" i="1"/>
  <c r="E47" i="1"/>
  <c r="E61" i="1"/>
  <c r="U47" i="1"/>
  <c r="U61" i="1"/>
  <c r="Z45" i="1"/>
  <c r="Z59" i="1"/>
  <c r="AA44" i="1"/>
  <c r="AA58" i="1"/>
  <c r="P47" i="1"/>
  <c r="P61" i="1"/>
  <c r="G41" i="1"/>
  <c r="G55" i="1"/>
  <c r="L44" i="1"/>
  <c r="L58" i="1"/>
  <c r="F40" i="1"/>
  <c r="F54" i="1"/>
  <c r="AA46" i="1"/>
  <c r="AA60" i="1"/>
  <c r="F50" i="1"/>
  <c r="F64" i="1"/>
  <c r="C50" i="1"/>
  <c r="C64" i="1"/>
  <c r="J46" i="1"/>
  <c r="J60" i="1"/>
  <c r="R41" i="1"/>
  <c r="R55" i="1"/>
  <c r="Z46" i="1"/>
  <c r="Z60" i="1"/>
  <c r="S44" i="1"/>
  <c r="S58" i="1"/>
  <c r="H47" i="1"/>
  <c r="H61" i="1"/>
  <c r="X47" i="1"/>
  <c r="X61" i="1"/>
  <c r="H40" i="1"/>
  <c r="H54" i="1"/>
  <c r="X40" i="1"/>
  <c r="X54" i="1"/>
  <c r="O41" i="1"/>
  <c r="O55" i="1"/>
  <c r="D44" i="1"/>
  <c r="D58" i="1"/>
  <c r="T44" i="1"/>
  <c r="T58" i="1"/>
  <c r="V40" i="1"/>
  <c r="V54" i="1"/>
  <c r="R44" i="1"/>
  <c r="R58" i="1"/>
  <c r="E46" i="1"/>
  <c r="E60" i="1"/>
  <c r="M46" i="1"/>
  <c r="M60" i="1"/>
  <c r="U46" i="1"/>
  <c r="U60" i="1"/>
  <c r="O49" i="1"/>
  <c r="O63" i="1"/>
  <c r="C49" i="1"/>
  <c r="C63" i="1"/>
  <c r="AD34" i="1"/>
  <c r="AB46" i="1"/>
  <c r="AB60" i="1"/>
  <c r="K46" i="1"/>
  <c r="K60" i="1"/>
  <c r="R47" i="1"/>
  <c r="R61" i="1"/>
  <c r="F46" i="1"/>
  <c r="F60" i="1"/>
  <c r="F41" i="1"/>
  <c r="F55" i="1"/>
  <c r="J49" i="1"/>
  <c r="J63" i="1"/>
  <c r="N46" i="1"/>
  <c r="N60" i="1"/>
  <c r="N41" i="1"/>
  <c r="N55" i="1"/>
  <c r="R49" i="1"/>
  <c r="R63" i="1"/>
  <c r="V46" i="1"/>
  <c r="V60" i="1"/>
  <c r="V41" i="1"/>
  <c r="V55" i="1"/>
  <c r="Z49" i="1"/>
  <c r="Z63" i="1"/>
  <c r="T46" i="1"/>
  <c r="T60" i="1"/>
  <c r="R48" i="1"/>
  <c r="R62" i="1"/>
  <c r="J48" i="1"/>
  <c r="J62" i="1"/>
  <c r="Z48" i="1"/>
  <c r="Z62" i="1"/>
  <c r="N48" i="1"/>
  <c r="N62" i="1"/>
  <c r="V48" i="1"/>
  <c r="V62" i="1"/>
  <c r="U48" i="1"/>
  <c r="U62" i="1"/>
  <c r="M48" i="1"/>
  <c r="M62" i="1"/>
  <c r="E48" i="1"/>
  <c r="E62" i="1"/>
  <c r="F48" i="1"/>
  <c r="F62" i="1"/>
  <c r="O48" i="1"/>
  <c r="O62" i="1"/>
  <c r="X48" i="1"/>
  <c r="X62" i="1"/>
  <c r="R50" i="1"/>
  <c r="R64" i="1"/>
  <c r="I50" i="1"/>
  <c r="I64" i="1"/>
  <c r="S48" i="1"/>
  <c r="S62" i="1"/>
  <c r="E50" i="1"/>
  <c r="E64" i="1"/>
  <c r="Z50" i="1"/>
  <c r="Z64" i="1"/>
  <c r="T48" i="1"/>
  <c r="T62" i="1"/>
  <c r="E49" i="1"/>
  <c r="E63" i="1"/>
  <c r="N49" i="1"/>
  <c r="N63" i="1"/>
  <c r="O45" i="1"/>
  <c r="O59" i="1"/>
  <c r="V50" i="1"/>
  <c r="V64" i="1"/>
  <c r="AB48" i="1"/>
  <c r="AB62" i="1"/>
  <c r="M44" i="1"/>
  <c r="M58" i="1"/>
  <c r="N44" i="1"/>
  <c r="N58" i="1"/>
  <c r="E44" i="1"/>
  <c r="E58" i="1"/>
  <c r="V44" i="1"/>
  <c r="V58" i="1"/>
  <c r="Q44" i="1"/>
  <c r="Q58" i="1"/>
  <c r="F44" i="1"/>
  <c r="F58" i="1"/>
  <c r="U44" i="1"/>
  <c r="U58" i="1"/>
  <c r="Y44" i="1"/>
  <c r="Y58" i="1"/>
  <c r="I44" i="1"/>
  <c r="I58" i="1"/>
  <c r="M47" i="1"/>
  <c r="M61" i="1"/>
  <c r="D48" i="1"/>
  <c r="D62" i="1"/>
  <c r="P48" i="1"/>
  <c r="P62" i="1"/>
  <c r="K48" i="1"/>
  <c r="K62" i="1"/>
  <c r="D45" i="1"/>
  <c r="D59" i="1"/>
  <c r="H45" i="1"/>
  <c r="H59" i="1"/>
  <c r="P45" i="1"/>
  <c r="P59" i="1"/>
  <c r="AB45" i="1"/>
  <c r="AB59" i="1"/>
  <c r="M45" i="1"/>
  <c r="M59" i="1"/>
  <c r="T45" i="1"/>
  <c r="T59" i="1"/>
  <c r="U45" i="1"/>
  <c r="U59" i="1"/>
  <c r="L45" i="1"/>
  <c r="L59" i="1"/>
  <c r="X45" i="1"/>
  <c r="X59" i="1"/>
  <c r="E45" i="1"/>
  <c r="E59" i="1"/>
  <c r="AA45" i="1"/>
  <c r="AA59" i="1"/>
  <c r="P50" i="1"/>
  <c r="P64" i="1"/>
  <c r="H50" i="1"/>
  <c r="H64" i="1"/>
  <c r="X50" i="1"/>
  <c r="X64" i="1"/>
  <c r="AB50" i="1"/>
  <c r="AB64" i="1"/>
  <c r="G50" i="1"/>
  <c r="G64" i="1"/>
  <c r="AA50" i="1"/>
  <c r="AA64" i="1"/>
  <c r="D50" i="1"/>
  <c r="D64" i="1"/>
  <c r="O50" i="1"/>
  <c r="O64" i="1"/>
  <c r="T50" i="1"/>
  <c r="T64" i="1"/>
  <c r="S50" i="1"/>
  <c r="S64" i="1"/>
  <c r="K50" i="1"/>
  <c r="K64" i="1"/>
  <c r="L50" i="1"/>
  <c r="L64" i="1"/>
  <c r="W50" i="1"/>
  <c r="W64" i="1"/>
  <c r="W48" i="1"/>
  <c r="W62" i="1"/>
  <c r="V45" i="1"/>
  <c r="V59" i="1"/>
  <c r="F45" i="1"/>
  <c r="F59" i="1"/>
  <c r="U50" i="1"/>
  <c r="U64" i="1"/>
  <c r="Q45" i="1"/>
  <c r="Q59" i="1"/>
  <c r="G45" i="1"/>
  <c r="G59" i="1"/>
  <c r="I48" i="1"/>
  <c r="I62" i="1"/>
  <c r="Q50" i="1"/>
  <c r="Q64" i="1"/>
  <c r="I49" i="1"/>
  <c r="I63" i="1"/>
  <c r="Y49" i="1"/>
  <c r="Y63" i="1"/>
  <c r="Q49" i="1"/>
  <c r="Q63" i="1"/>
  <c r="P49" i="1"/>
  <c r="P63" i="1"/>
  <c r="L49" i="1"/>
  <c r="L63" i="1"/>
  <c r="H49" i="1"/>
  <c r="H63" i="1"/>
  <c r="D49" i="1"/>
  <c r="D63" i="1"/>
  <c r="X49" i="1"/>
  <c r="X63" i="1"/>
  <c r="AB49" i="1"/>
  <c r="AB63" i="1"/>
  <c r="T49" i="1"/>
  <c r="T63" i="1"/>
  <c r="W49" i="1"/>
  <c r="W63" i="1"/>
  <c r="K45" i="1"/>
  <c r="K59" i="1"/>
  <c r="S45" i="1"/>
  <c r="S59" i="1"/>
  <c r="J45" i="1"/>
  <c r="J59" i="1"/>
  <c r="Y48" i="1"/>
  <c r="Y62" i="1"/>
  <c r="C48" i="1"/>
  <c r="C62" i="1"/>
  <c r="Y45" i="1"/>
  <c r="Y59" i="1"/>
  <c r="G49" i="1"/>
  <c r="G63" i="1"/>
  <c r="I45" i="1"/>
  <c r="I59" i="1"/>
  <c r="Y50" i="1"/>
  <c r="Y64" i="1"/>
  <c r="N45" i="1"/>
  <c r="N59" i="1"/>
  <c r="Q48" i="1"/>
  <c r="Q62" i="1"/>
  <c r="O40" i="1"/>
  <c r="O54" i="1"/>
  <c r="AA40" i="1"/>
  <c r="AA54" i="1"/>
  <c r="Q40" i="1"/>
  <c r="Q54" i="1"/>
  <c r="W40" i="1"/>
  <c r="W54" i="1"/>
  <c r="E40" i="1"/>
  <c r="E54" i="1"/>
  <c r="I40" i="1"/>
  <c r="I54" i="1"/>
  <c r="K40" i="1"/>
  <c r="K54" i="1"/>
  <c r="R40" i="1"/>
  <c r="R54" i="1"/>
  <c r="S40" i="1"/>
  <c r="S54" i="1"/>
  <c r="Y40" i="1"/>
  <c r="Y54" i="1"/>
  <c r="U40" i="1"/>
  <c r="U54" i="1"/>
  <c r="G40" i="1"/>
  <c r="G54" i="1"/>
  <c r="Z40" i="1"/>
  <c r="Z54" i="1"/>
  <c r="J40" i="1"/>
  <c r="J54" i="1"/>
  <c r="M40" i="1"/>
  <c r="M54" i="1"/>
  <c r="M50" i="1"/>
  <c r="M64" i="1"/>
  <c r="G47" i="1"/>
  <c r="G61" i="1"/>
  <c r="W47" i="1"/>
  <c r="W61" i="1"/>
  <c r="S47" i="1"/>
  <c r="S61" i="1"/>
  <c r="O47" i="1"/>
  <c r="O61" i="1"/>
  <c r="V47" i="1"/>
  <c r="V61" i="1"/>
  <c r="F47" i="1"/>
  <c r="F61" i="1"/>
  <c r="N47" i="1"/>
  <c r="N61" i="1"/>
  <c r="AA47" i="1"/>
  <c r="AA61" i="1"/>
  <c r="K47" i="1"/>
  <c r="K61" i="1"/>
  <c r="L48" i="1"/>
  <c r="L62" i="1"/>
  <c r="AA48" i="1"/>
  <c r="AA62" i="1"/>
  <c r="O44" i="1"/>
  <c r="O58" i="1"/>
  <c r="AB41" i="1"/>
  <c r="AB55" i="1"/>
  <c r="I41" i="1"/>
  <c r="I55" i="1"/>
  <c r="P41" i="1"/>
  <c r="P55" i="1"/>
  <c r="D41" i="1"/>
  <c r="D55" i="1"/>
  <c r="L41" i="1"/>
  <c r="L55" i="1"/>
  <c r="H41" i="1"/>
  <c r="H55" i="1"/>
  <c r="T41" i="1"/>
  <c r="T55" i="1"/>
  <c r="Y41" i="1"/>
  <c r="Y55" i="1"/>
  <c r="Q41" i="1"/>
  <c r="Q55" i="1"/>
  <c r="X41" i="1"/>
  <c r="X55" i="1"/>
  <c r="H48" i="1"/>
  <c r="H62" i="1"/>
  <c r="G48" i="1"/>
  <c r="G62" i="1"/>
  <c r="J50" i="1"/>
  <c r="J64" i="1"/>
  <c r="C45" i="1"/>
  <c r="C59" i="1"/>
  <c r="M49" i="1"/>
  <c r="M63" i="1"/>
  <c r="X44" i="1"/>
  <c r="X58" i="1"/>
  <c r="W44" i="1"/>
  <c r="W58" i="1"/>
</calcChain>
</file>

<file path=xl/sharedStrings.xml><?xml version="1.0" encoding="utf-8"?>
<sst xmlns="http://schemas.openxmlformats.org/spreadsheetml/2006/main" count="29" uniqueCount="29">
  <si>
    <t>Cells placed in oven lying on sides. Output of each cell connected to 100 k resistor.</t>
  </si>
  <si>
    <t>Time</t>
  </si>
  <si>
    <t>Cell S/N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</si>
  <si>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</si>
  <si>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</si>
  <si>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</si>
  <si>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</si>
  <si>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</si>
  <si>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</si>
  <si>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</si>
  <si>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</si>
  <si>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</si>
  <si>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</si>
  <si>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</si>
  <si>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</si>
  <si>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Date</t>
  </si>
  <si>
    <t>Ambient Pressure (mbar)</t>
  </si>
  <si>
    <t>Chamber Setpoint (°C)</t>
  </si>
  <si>
    <t>Measured Temperature (°C)</t>
  </si>
  <si>
    <t>Cell Outputs (mV)</t>
  </si>
  <si>
    <t>Scaling factor for 1000 mbar ambient</t>
  </si>
  <si>
    <t>mbar / mV @ 20 °C</t>
  </si>
  <si>
    <t>Cell Outputs Adjusted to 1000 mbar ambient pressure (mV)</t>
  </si>
  <si>
    <t>Cell Outputs Adjusted to 1000 mbar ambient pressure (mbar)</t>
  </si>
  <si>
    <t>Errors (mbar)</t>
  </si>
  <si>
    <t>Linearity Error (mbar):</t>
  </si>
  <si>
    <t>Temp Error (mbar):</t>
  </si>
  <si>
    <t>Max Error (mbar):</t>
  </si>
  <si>
    <t>Min Error (mbar):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</si>
</sst>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0" fillId="0" borderId="0" xfId="0" applyNumberFormat="1"/>
    <xf numFmtId="14" fontId="1" fillId="0" borderId="0" xfId="0" applyNumberFormat="1" applyFont="1"/>
    <xf numFmtId="14" fontId="0" fillId="0" borderId="0" xfId="0" applyNumberFormat="1"/>
    <xf numFmtId="20" fontId="1" fillId="0" borderId="0" xfId="0" applyNumberFormat="1" applyFont="1"/>
    <xf numFmtId="20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data!$B$54</c:f>
              <c:strCache>
                <c:ptCount val="1"/>
                <c:pt idx="0">
                  <c:v>Sample 7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data!$C$54:$AB$54</c:f>
              <c:numCache>
                <c:formatCode>0.00</c:formatCode>
                <c:ptCount val="26"/>
                <c:pt idx="0">
                  <c:v>0</c:v>
                </c:pt>
                <c:pt idx="1">
                  <c:v>2.8016344725111537</c:v>
                </c:pt>
                <c:pt idx="2">
                  <c:v>-7.3895537509098688</c:v>
                </c:pt>
                <c:pt idx="3">
                  <c:v>-1.7840251954651762</c:v>
                </c:pt>
                <c:pt idx="4">
                  <c:v>-2.0326949945665547</c:v>
                </c:pt>
                <c:pt idx="5">
                  <c:v>-2.2606094853132674</c:v>
                </c:pt>
                <c:pt idx="6">
                  <c:v>-2.1769440067041614</c:v>
                </c:pt>
                <c:pt idx="7">
                  <c:v>3.2948604919927504</c:v>
                </c:pt>
                <c:pt idx="8">
                  <c:v>4.3389077137582035</c:v>
                </c:pt>
                <c:pt idx="9">
                  <c:v>4.0699013621079985</c:v>
                </c:pt>
                <c:pt idx="10">
                  <c:v>4.1778958510653865</c:v>
                </c:pt>
                <c:pt idx="11">
                  <c:v>4.1995078563097366</c:v>
                </c:pt>
                <c:pt idx="12">
                  <c:v>3.9518491018849602</c:v>
                </c:pt>
                <c:pt idx="13">
                  <c:v>4.7279987633965277</c:v>
                </c:pt>
                <c:pt idx="14">
                  <c:v>2.6431995558258734</c:v>
                </c:pt>
                <c:pt idx="15">
                  <c:v>3.5315622278014018</c:v>
                </c:pt>
                <c:pt idx="16">
                  <c:v>3.4438858980441012</c:v>
                </c:pt>
                <c:pt idx="17">
                  <c:v>3.3781759970264034</c:v>
                </c:pt>
                <c:pt idx="18">
                  <c:v>3.5644104333258326</c:v>
                </c:pt>
                <c:pt idx="19">
                  <c:v>3.1594355777939427</c:v>
                </c:pt>
                <c:pt idx="20">
                  <c:v>-3.6109059893220774E-2</c:v>
                </c:pt>
                <c:pt idx="21">
                  <c:v>-2.0042826000163814</c:v>
                </c:pt>
                <c:pt idx="22">
                  <c:v>-2.0468982741588775</c:v>
                </c:pt>
                <c:pt idx="23">
                  <c:v>-2.0681995475674455</c:v>
                </c:pt>
                <c:pt idx="24">
                  <c:v>-2.7450067445195998</c:v>
                </c:pt>
                <c:pt idx="25">
                  <c:v>-2.1320771293121936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F-4110-9EBE-7C4E87818217}"/>
            </c:ext>
          </c:extLst>
        </c:ser>
        <c:ser>
          <c:idx val="1"/>
          <c:order val="1"/>
          <c:tx>
            <c:strRef>
              <c:f>data!$B$55</c:f>
              <c:strCache>
                <c:ptCount val="1"/>
                <c:pt idx="0">
                  <c:v>Sample 8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data!$C$55:$AB$55</c:f>
              <c:numCache>
                <c:formatCode>0.00</c:formatCode>
                <c:ptCount val="26"/>
                <c:pt idx="0">
                  <c:v>0</c:v>
                </c:pt>
                <c:pt idx="1">
                  <c:v>8.5385735080058112</c:v>
                </c:pt>
                <c:pt idx="2">
                  <c:v>3.1352046188390545</c:v>
                </c:pt>
                <c:pt idx="3">
                  <c:v>1.9149165005100031</c:v>
                </c:pt>
                <c:pt idx="4">
                  <c:v>1.3685496012208489</c:v>
                </c:pt>
                <c:pt idx="5">
                  <c:v>0.84307091634912013</c:v>
                </c:pt>
                <c:pt idx="6">
                  <c:v>0.62257866990577782</c:v>
                </c:pt>
                <c:pt idx="7">
                  <c:v>-0.73591291370766498</c:v>
                </c:pt>
                <c:pt idx="8">
                  <c:v>3.6509443773890666</c:v>
                </c:pt>
                <c:pt idx="9">
                  <c:v>2.1646666640182559</c:v>
                </c:pt>
                <c:pt idx="10">
                  <c:v>2.2716977454624327</c:v>
                </c:pt>
                <c:pt idx="11">
                  <c:v>2.2931169522739197</c:v>
                </c:pt>
                <c:pt idx="12">
                  <c:v>2.3574005774111981</c:v>
                </c:pt>
                <c:pt idx="13">
                  <c:v>3.7925053190148503</c:v>
                </c:pt>
                <c:pt idx="14">
                  <c:v>3.6168113278130534</c:v>
                </c:pt>
                <c:pt idx="15">
                  <c:v>3.8624787521509916</c:v>
                </c:pt>
                <c:pt idx="16">
                  <c:v>3.7746662287423476</c:v>
                </c:pt>
                <c:pt idx="17">
                  <c:v>3.7088542560323958</c:v>
                </c:pt>
                <c:pt idx="18">
                  <c:v>3.577352084410677</c:v>
                </c:pt>
                <c:pt idx="19">
                  <c:v>3.1788400755980604</c:v>
                </c:pt>
                <c:pt idx="20">
                  <c:v>4.400596882916517</c:v>
                </c:pt>
                <c:pt idx="21">
                  <c:v>1.5374305986634909</c:v>
                </c:pt>
                <c:pt idx="22">
                  <c:v>0.56186033315964323</c:v>
                </c:pt>
                <c:pt idx="23">
                  <c:v>0.5402911925565661</c:v>
                </c:pt>
                <c:pt idx="24">
                  <c:v>0.18651950137379458</c:v>
                </c:pt>
                <c:pt idx="25">
                  <c:v>0.1649955309876816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F-4110-9EBE-7C4E87818217}"/>
            </c:ext>
          </c:extLst>
        </c:ser>
        <c:ser>
          <c:idx val="2"/>
          <c:order val="2"/>
          <c:tx>
            <c:strRef>
              <c:f>data!$B$56</c:f>
              <c:strCache>
                <c:ptCount val="1"/>
                <c:pt idx="0">
                  <c:v>Sample 9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data!$C$56:$AB$56</c:f>
              <c:numCache>
                <c:formatCode>0.00</c:formatCode>
                <c:ptCount val="26"/>
                <c:pt idx="0">
                  <c:v>0</c:v>
                </c:pt>
                <c:pt idx="1">
                  <c:v>7.2677224736048345</c:v>
                </c:pt>
                <c:pt idx="2">
                  <c:v>1.6650611278657266</c:v>
                </c:pt>
                <c:pt idx="3">
                  <c:v>8.4484323016454255E-2</c:v>
                </c:pt>
                <c:pt idx="4">
                  <c:v>-0.16831870365669488</c:v>
                </c:pt>
                <c:pt idx="5">
                  <c:v>-0.71651985435636334</c:v>
                </c:pt>
                <c:pt idx="6">
                  <c:v>-0.63223100488289674</c:v>
                </c:pt>
                <c:pt idx="7">
                  <c:v>1.4368833127657012</c:v>
                </c:pt>
                <c:pt idx="8">
                  <c:v>3.127881366718583</c:v>
                </c:pt>
                <c:pt idx="9">
                  <c:v>3.1708668880704352</c:v>
                </c:pt>
                <c:pt idx="10">
                  <c:v>3.2784067681715783</c:v>
                </c:pt>
                <c:pt idx="11">
                  <c:v>3.2999277964681255</c:v>
                </c:pt>
                <c:pt idx="12">
                  <c:v>3.0472822600384859</c:v>
                </c:pt>
                <c:pt idx="13">
                  <c:v>3.4355221494394073</c:v>
                </c:pt>
                <c:pt idx="14">
                  <c:v>2.2915632353562216</c:v>
                </c:pt>
                <c:pt idx="15">
                  <c:v>2.8716684171590714</c:v>
                </c:pt>
                <c:pt idx="16">
                  <c:v>2.7842636765819577</c:v>
                </c:pt>
                <c:pt idx="17">
                  <c:v>3.0412782285702633</c:v>
                </c:pt>
                <c:pt idx="18">
                  <c:v>2.9101878020312881</c:v>
                </c:pt>
                <c:pt idx="19">
                  <c:v>2.8228839846033793</c:v>
                </c:pt>
                <c:pt idx="20">
                  <c:v>1.5124436326230182</c:v>
                </c:pt>
                <c:pt idx="21">
                  <c:v>5.3121089833443023</c:v>
                </c:pt>
                <c:pt idx="22">
                  <c:v>-1.8158111294187904</c:v>
                </c:pt>
                <c:pt idx="23">
                  <c:v>-1.837136130843021</c:v>
                </c:pt>
                <c:pt idx="24">
                  <c:v>2.6267125488307386</c:v>
                </c:pt>
                <c:pt idx="25">
                  <c:v>-1.9010848674071497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7F-4110-9EBE-7C4E87818217}"/>
            </c:ext>
          </c:extLst>
        </c:ser>
        <c:ser>
          <c:idx val="3"/>
          <c:order val="3"/>
          <c:tx>
            <c:strRef>
              <c:f>data!$B$57</c:f>
              <c:strCache>
                <c:ptCount val="1"/>
                <c:pt idx="0">
                  <c:v>Sample 10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data!$C$57:$AB$57</c:f>
              <c:numCache>
                <c:formatCode>0.00</c:formatCode>
                <c:ptCount val="26"/>
                <c:pt idx="0">
                  <c:v>0</c:v>
                </c:pt>
                <c:pt idx="1">
                  <c:v>3.3063127690100487</c:v>
                </c:pt>
                <c:pt idx="2">
                  <c:v>-0.81760097536093213</c:v>
                </c:pt>
                <c:pt idx="3">
                  <c:v>-2.0203813731974947</c:v>
                </c:pt>
                <c:pt idx="4">
                  <c:v>-2.5591823541565475</c:v>
                </c:pt>
                <c:pt idx="5">
                  <c:v>-3.077486037821501</c:v>
                </c:pt>
                <c:pt idx="6">
                  <c:v>-3.2951792792108847</c:v>
                </c:pt>
                <c:pt idx="7">
                  <c:v>-0.41709940147524094</c:v>
                </c:pt>
                <c:pt idx="8">
                  <c:v>1.4970979357863143</c:v>
                </c:pt>
                <c:pt idx="9">
                  <c:v>1.5397537728298687</c:v>
                </c:pt>
                <c:pt idx="10">
                  <c:v>1.9481066713330222</c:v>
                </c:pt>
                <c:pt idx="11">
                  <c:v>1.9694931492000478</c:v>
                </c:pt>
                <c:pt idx="12">
                  <c:v>2.0336785477681758</c:v>
                </c:pt>
                <c:pt idx="13">
                  <c:v>4.4206415198335662</c:v>
                </c:pt>
                <c:pt idx="14">
                  <c:v>2.7089097869428826</c:v>
                </c:pt>
                <c:pt idx="15">
                  <c:v>2.643379500853257</c:v>
                </c:pt>
                <c:pt idx="16">
                  <c:v>2.5560687159984923</c:v>
                </c:pt>
                <c:pt idx="17">
                  <c:v>2.4906327762589058</c:v>
                </c:pt>
                <c:pt idx="18">
                  <c:v>2.0532830139036378</c:v>
                </c:pt>
                <c:pt idx="19">
                  <c:v>1.966331397375086</c:v>
                </c:pt>
                <c:pt idx="20">
                  <c:v>0.41239738020939853</c:v>
                </c:pt>
                <c:pt idx="21">
                  <c:v>-1.7967131408348109</c:v>
                </c:pt>
                <c:pt idx="22">
                  <c:v>-2.7582237845320492</c:v>
                </c:pt>
                <c:pt idx="23">
                  <c:v>-2.7794520190751939</c:v>
                </c:pt>
                <c:pt idx="24">
                  <c:v>-3.1280851971366417</c:v>
                </c:pt>
                <c:pt idx="25">
                  <c:v>-3.1492689288963618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7F-4110-9EBE-7C4E87818217}"/>
            </c:ext>
          </c:extLst>
        </c:ser>
        <c:ser>
          <c:idx val="4"/>
          <c:order val="4"/>
          <c:tx>
            <c:strRef>
              <c:f>data!$B$58</c:f>
              <c:strCache>
                <c:ptCount val="1"/>
                <c:pt idx="0">
                  <c:v>Sample 11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data!$C$58:$AB$58</c:f>
              <c:numCache>
                <c:formatCode>0.00</c:formatCode>
                <c:ptCount val="26"/>
                <c:pt idx="0">
                  <c:v>0</c:v>
                </c:pt>
                <c:pt idx="1">
                  <c:v>6.5959520239880192</c:v>
                </c:pt>
                <c:pt idx="2">
                  <c:v>0.71292355636882121</c:v>
                </c:pt>
                <c:pt idx="3">
                  <c:v>-0.85817452701215302</c:v>
                </c:pt>
                <c:pt idx="4">
                  <c:v>-1.4236811102314562</c:v>
                </c:pt>
                <c:pt idx="5">
                  <c:v>-1.9685946978084985</c:v>
                </c:pt>
                <c:pt idx="6">
                  <c:v>-2.1993797963754957</c:v>
                </c:pt>
                <c:pt idx="7">
                  <c:v>1.1163625005679592</c:v>
                </c:pt>
                <c:pt idx="8">
                  <c:v>4.0576238661872139</c:v>
                </c:pt>
                <c:pt idx="9">
                  <c:v>4.415842771023307</c:v>
                </c:pt>
                <c:pt idx="10">
                  <c:v>4.8392169206659048</c:v>
                </c:pt>
                <c:pt idx="11">
                  <c:v>5.1761324253418763</c:v>
                </c:pt>
                <c:pt idx="12">
                  <c:v>5.2412911057623717</c:v>
                </c:pt>
                <c:pt idx="13">
                  <c:v>9.2245384675757691</c:v>
                </c:pt>
                <c:pt idx="14">
                  <c:v>6.4770352416460923</c:v>
                </c:pt>
                <c:pt idx="15">
                  <c:v>6.7311590987831096</c:v>
                </c:pt>
                <c:pt idx="16">
                  <c:v>6.3214802208938181</c:v>
                </c:pt>
                <c:pt idx="17">
                  <c:v>5.9342956067738726</c:v>
                </c:pt>
                <c:pt idx="18">
                  <c:v>5.4810318165341982</c:v>
                </c:pt>
                <c:pt idx="19">
                  <c:v>5.392671343120071</c:v>
                </c:pt>
                <c:pt idx="20">
                  <c:v>3.4492459924358343</c:v>
                </c:pt>
                <c:pt idx="21">
                  <c:v>0.18237135027391105</c:v>
                </c:pt>
                <c:pt idx="22">
                  <c:v>-0.5008134410921059</c:v>
                </c:pt>
                <c:pt idx="23">
                  <c:v>-0.84230061270832834</c:v>
                </c:pt>
                <c:pt idx="24">
                  <c:v>-0.88514173772367144</c:v>
                </c:pt>
                <c:pt idx="25">
                  <c:v>-0.90655570387667694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7F-4110-9EBE-7C4E87818217}"/>
            </c:ext>
          </c:extLst>
        </c:ser>
        <c:ser>
          <c:idx val="5"/>
          <c:order val="5"/>
          <c:tx>
            <c:strRef>
              <c:f>data!$B$59</c:f>
              <c:strCache>
                <c:ptCount val="1"/>
                <c:pt idx="0">
                  <c:v>Sample 12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data!$C$59:$AB$59</c:f>
              <c:numCache>
                <c:formatCode>0.00</c:formatCode>
                <c:ptCount val="26"/>
                <c:pt idx="0">
                  <c:v>0</c:v>
                </c:pt>
                <c:pt idx="1">
                  <c:v>6.5860778443113759</c:v>
                </c:pt>
                <c:pt idx="2">
                  <c:v>3.849475059358042</c:v>
                </c:pt>
                <c:pt idx="3">
                  <c:v>2.9082273752726451</c:v>
                </c:pt>
                <c:pt idx="4">
                  <c:v>2.344801346278814</c:v>
                </c:pt>
                <c:pt idx="5">
                  <c:v>1.8023499761977178</c:v>
                </c:pt>
                <c:pt idx="6">
                  <c:v>1.8876557291150959</c:v>
                </c:pt>
                <c:pt idx="7">
                  <c:v>1.7441226637633918</c:v>
                </c:pt>
                <c:pt idx="8">
                  <c:v>2.7943961748055415</c:v>
                </c:pt>
                <c:pt idx="9">
                  <c:v>2.8373142777419389</c:v>
                </c:pt>
                <c:pt idx="10">
                  <c:v>2.9446854924859451</c:v>
                </c:pt>
                <c:pt idx="11">
                  <c:v>2.9661727672398683</c:v>
                </c:pt>
                <c:pt idx="12">
                  <c:v>3.0306606788446402</c:v>
                </c:pt>
                <c:pt idx="13">
                  <c:v>6.3315017481525331</c:v>
                </c:pt>
                <c:pt idx="14">
                  <c:v>6.4741527550336002</c:v>
                </c:pt>
                <c:pt idx="15">
                  <c:v>6.727797236201809</c:v>
                </c:pt>
                <c:pt idx="16">
                  <c:v>6.3185998103597569</c:v>
                </c:pt>
                <c:pt idx="17">
                  <c:v>5.9318960053561227</c:v>
                </c:pt>
                <c:pt idx="18">
                  <c:v>5.4791133194138411</c:v>
                </c:pt>
                <c:pt idx="19">
                  <c:v>5.3907536345311939</c:v>
                </c:pt>
                <c:pt idx="20">
                  <c:v>6.6476552699593867</c:v>
                </c:pt>
                <c:pt idx="21">
                  <c:v>4.6631734989347535</c:v>
                </c:pt>
                <c:pt idx="22">
                  <c:v>4.2996075778203533</c:v>
                </c:pt>
                <c:pt idx="23">
                  <c:v>3.9581065817845911</c:v>
                </c:pt>
                <c:pt idx="24">
                  <c:v>3.5947973932025263</c:v>
                </c:pt>
                <c:pt idx="25">
                  <c:v>3.572923568793442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7F-4110-9EBE-7C4E87818217}"/>
            </c:ext>
          </c:extLst>
        </c:ser>
        <c:ser>
          <c:idx val="6"/>
          <c:order val="6"/>
          <c:tx>
            <c:strRef>
              <c:f>data!$B$60</c:f>
              <c:strCache>
                <c:ptCount val="1"/>
                <c:pt idx="0">
                  <c:v>Sample 13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data!$C$60:$AB$60</c:f>
              <c:numCache>
                <c:formatCode>0.00</c:formatCode>
                <c:ptCount val="26"/>
                <c:pt idx="0">
                  <c:v>0</c:v>
                </c:pt>
                <c:pt idx="1">
                  <c:v>7.8374100719424575</c:v>
                </c:pt>
                <c:pt idx="2">
                  <c:v>4.6078904594844232</c:v>
                </c:pt>
                <c:pt idx="3">
                  <c:v>3.7032092321908294</c:v>
                </c:pt>
                <c:pt idx="4">
                  <c:v>2.8627570875933372</c:v>
                </c:pt>
                <c:pt idx="5">
                  <c:v>2.3449095929067596</c:v>
                </c:pt>
                <c:pt idx="6">
                  <c:v>2.1285391791532788</c:v>
                </c:pt>
                <c:pt idx="7">
                  <c:v>0.48671717171720275</c:v>
                </c:pt>
                <c:pt idx="8">
                  <c:v>1.4997001610435063</c:v>
                </c:pt>
                <c:pt idx="9">
                  <c:v>1.5423565241611072</c:v>
                </c:pt>
                <c:pt idx="10">
                  <c:v>1.9515787612628799</c:v>
                </c:pt>
                <c:pt idx="11">
                  <c:v>1.972965590307183</c:v>
                </c:pt>
                <c:pt idx="12">
                  <c:v>2.0371520428335828</c:v>
                </c:pt>
                <c:pt idx="13">
                  <c:v>5.3444822130753948</c:v>
                </c:pt>
                <c:pt idx="14">
                  <c:v>6.0914732793666246</c:v>
                </c:pt>
                <c:pt idx="15">
                  <c:v>6.6406838790419158</c:v>
                </c:pt>
                <c:pt idx="16">
                  <c:v>5.6284299610420021</c:v>
                </c:pt>
                <c:pt idx="17">
                  <c:v>5.2543749324753719</c:v>
                </c:pt>
                <c:pt idx="18">
                  <c:v>4.8144382602471012</c:v>
                </c:pt>
                <c:pt idx="19">
                  <c:v>4.72635176692188</c:v>
                </c:pt>
                <c:pt idx="20">
                  <c:v>7.1629278720247953</c:v>
                </c:pt>
                <c:pt idx="21">
                  <c:v>4.6383376536240348</c:v>
                </c:pt>
                <c:pt idx="22">
                  <c:v>3.6728611934851756</c:v>
                </c:pt>
                <c:pt idx="23">
                  <c:v>3.3438386491751544</c:v>
                </c:pt>
                <c:pt idx="24">
                  <c:v>3.300138035552493</c:v>
                </c:pt>
                <c:pt idx="25">
                  <c:v>2.9712550714919814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7F-4110-9EBE-7C4E87818217}"/>
            </c:ext>
          </c:extLst>
        </c:ser>
        <c:ser>
          <c:idx val="7"/>
          <c:order val="7"/>
          <c:tx>
            <c:strRef>
              <c:f>data!$B$61</c:f>
              <c:strCache>
                <c:ptCount val="1"/>
                <c:pt idx="0">
                  <c:v>Sample 14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data!$C$61:$AB$61</c:f>
              <c:numCache>
                <c:formatCode>0.00</c:formatCode>
                <c:ptCount val="26"/>
                <c:pt idx="0">
                  <c:v>0</c:v>
                </c:pt>
                <c:pt idx="1">
                  <c:v>9.1885964912280542</c:v>
                </c:pt>
                <c:pt idx="2">
                  <c:v>4.9870453598121287</c:v>
                </c:pt>
                <c:pt idx="3">
                  <c:v>3.7614051006132172</c:v>
                </c:pt>
                <c:pt idx="4">
                  <c:v>2.9064171939024561</c:v>
                </c:pt>
                <c:pt idx="5">
                  <c:v>2.3788811571065196</c:v>
                </c:pt>
                <c:pt idx="6">
                  <c:v>2.1576694182975302</c:v>
                </c:pt>
                <c:pt idx="7">
                  <c:v>-2.2762659489632995</c:v>
                </c:pt>
                <c:pt idx="8">
                  <c:v>0.89997791134396721</c:v>
                </c:pt>
                <c:pt idx="9">
                  <c:v>1.5569437277111149</c:v>
                </c:pt>
                <c:pt idx="10">
                  <c:v>1.9710382009500904</c:v>
                </c:pt>
                <c:pt idx="11">
                  <c:v>1.9924269981788427</c:v>
                </c:pt>
                <c:pt idx="12">
                  <c:v>2.3641144439237678</c:v>
                </c:pt>
                <c:pt idx="13">
                  <c:v>5.9807940778023578</c:v>
                </c:pt>
                <c:pt idx="14">
                  <c:v>6.4291792212202665</c:v>
                </c:pt>
                <c:pt idx="15">
                  <c:v>6.9881885189900572</c:v>
                </c:pt>
                <c:pt idx="16">
                  <c:v>5.9609432208810347</c:v>
                </c:pt>
                <c:pt idx="17">
                  <c:v>5.5818376600487625</c:v>
                </c:pt>
                <c:pt idx="18">
                  <c:v>4.8243280083776199</c:v>
                </c:pt>
                <c:pt idx="19">
                  <c:v>4.7362374502155262</c:v>
                </c:pt>
                <c:pt idx="20">
                  <c:v>8.4614137530545577</c:v>
                </c:pt>
                <c:pt idx="21">
                  <c:v>5.5847275229809838</c:v>
                </c:pt>
                <c:pt idx="22">
                  <c:v>4.2921320017199207</c:v>
                </c:pt>
                <c:pt idx="23">
                  <c:v>3.9581065817845626</c:v>
                </c:pt>
                <c:pt idx="24">
                  <c:v>3.9142798480649219</c:v>
                </c:pt>
                <c:pt idx="25">
                  <c:v>3.5803960754723221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7F-4110-9EBE-7C4E87818217}"/>
            </c:ext>
          </c:extLst>
        </c:ser>
        <c:ser>
          <c:idx val="8"/>
          <c:order val="8"/>
          <c:tx>
            <c:strRef>
              <c:f>data!$B$62</c:f>
              <c:strCache>
                <c:ptCount val="1"/>
                <c:pt idx="0">
                  <c:v>Sample 15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data!$C$62:$AB$62</c:f>
              <c:numCache>
                <c:formatCode>0.00</c:formatCode>
                <c:ptCount val="26"/>
                <c:pt idx="0">
                  <c:v>0</c:v>
                </c:pt>
                <c:pt idx="1">
                  <c:v>6.9231321839080806</c:v>
                </c:pt>
                <c:pt idx="2">
                  <c:v>2.493501384200556</c:v>
                </c:pt>
                <c:pt idx="3">
                  <c:v>1.2889928536085051</c:v>
                </c:pt>
                <c:pt idx="4">
                  <c:v>0.44911053133679957</c:v>
                </c:pt>
                <c:pt idx="5">
                  <c:v>-6.884382856492266E-2</c:v>
                </c:pt>
                <c:pt idx="6">
                  <c:v>-0.28575495129899764</c:v>
                </c:pt>
                <c:pt idx="7">
                  <c:v>1.090127278532492</c:v>
                </c:pt>
                <c:pt idx="8">
                  <c:v>3.309542219163319</c:v>
                </c:pt>
                <c:pt idx="9">
                  <c:v>3.6544829968014483</c:v>
                </c:pt>
                <c:pt idx="10">
                  <c:v>4.0643386242003032</c:v>
                </c:pt>
                <c:pt idx="11">
                  <c:v>4.0859391439357182</c:v>
                </c:pt>
                <c:pt idx="12">
                  <c:v>4.1507669279737058</c:v>
                </c:pt>
                <c:pt idx="13">
                  <c:v>7.1903895537804203</c:v>
                </c:pt>
                <c:pt idx="14">
                  <c:v>6.3968060309322539</c:v>
                </c:pt>
                <c:pt idx="15">
                  <c:v>6.6375872569377066</c:v>
                </c:pt>
                <c:pt idx="16">
                  <c:v>5.9339849926616353</c:v>
                </c:pt>
                <c:pt idx="17">
                  <c:v>5.867506700645805</c:v>
                </c:pt>
                <c:pt idx="18">
                  <c:v>5.4276336466841144</c:v>
                </c:pt>
                <c:pt idx="19">
                  <c:v>5.3392951207298438</c:v>
                </c:pt>
                <c:pt idx="20">
                  <c:v>4.3965765980412925</c:v>
                </c:pt>
                <c:pt idx="21">
                  <c:v>1.5695829673495325</c:v>
                </c:pt>
                <c:pt idx="22">
                  <c:v>0.60606076031098155</c:v>
                </c:pt>
                <c:pt idx="23">
                  <c:v>0.27779439934002426</c:v>
                </c:pt>
                <c:pt idx="24">
                  <c:v>0.23472329896034694</c:v>
                </c:pt>
                <c:pt idx="25">
                  <c:v>-9.3403856863403689E-2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7F-4110-9EBE-7C4E87818217}"/>
            </c:ext>
          </c:extLst>
        </c:ser>
        <c:ser>
          <c:idx val="9"/>
          <c:order val="9"/>
          <c:tx>
            <c:strRef>
              <c:f>data!$B$63</c:f>
              <c:strCache>
                <c:ptCount val="1"/>
                <c:pt idx="0">
                  <c:v>Sample 16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data!$C$63:$AB$63</c:f>
              <c:numCache>
                <c:formatCode>0.00</c:formatCode>
                <c:ptCount val="26"/>
                <c:pt idx="0">
                  <c:v>0</c:v>
                </c:pt>
                <c:pt idx="1">
                  <c:v>8.1298507462686587</c:v>
                </c:pt>
                <c:pt idx="2">
                  <c:v>2.8997982915345801</c:v>
                </c:pt>
                <c:pt idx="3">
                  <c:v>1.648547638859867</c:v>
                </c:pt>
                <c:pt idx="4">
                  <c:v>1.0866142010801525</c:v>
                </c:pt>
                <c:pt idx="5">
                  <c:v>0.54552954055387204</c:v>
                </c:pt>
                <c:pt idx="6">
                  <c:v>0.63032789725176031</c:v>
                </c:pt>
                <c:pt idx="7">
                  <c:v>-1.0803478818030499</c:v>
                </c:pt>
                <c:pt idx="8">
                  <c:v>1.2199674190945586</c:v>
                </c:pt>
                <c:pt idx="9">
                  <c:v>1.2625672305610749</c:v>
                </c:pt>
                <c:pt idx="10">
                  <c:v>1.9967288859103292</c:v>
                </c:pt>
                <c:pt idx="11">
                  <c:v>2.0181202815698214</c:v>
                </c:pt>
                <c:pt idx="12">
                  <c:v>2.082320439486125</c:v>
                </c:pt>
                <c:pt idx="13">
                  <c:v>5.367485326869371</c:v>
                </c:pt>
                <c:pt idx="14">
                  <c:v>5.509973889817843</c:v>
                </c:pt>
                <c:pt idx="15">
                  <c:v>5.7629598789378349</c:v>
                </c:pt>
                <c:pt idx="16">
                  <c:v>5.0358655841074835</c:v>
                </c:pt>
                <c:pt idx="17">
                  <c:v>4.6505131460574489</c:v>
                </c:pt>
                <c:pt idx="18">
                  <c:v>4.1994757401316178</c:v>
                </c:pt>
                <c:pt idx="19">
                  <c:v>4.1116420057542484</c:v>
                </c:pt>
                <c:pt idx="20">
                  <c:v>5.0460666205600262</c:v>
                </c:pt>
                <c:pt idx="21">
                  <c:v>2.4304186493580175</c:v>
                </c:pt>
                <c:pt idx="22">
                  <c:v>1.431011455354195</c:v>
                </c:pt>
                <c:pt idx="23">
                  <c:v>1.4093530703603108</c:v>
                </c:pt>
                <c:pt idx="24">
                  <c:v>1.3660496409238476</c:v>
                </c:pt>
                <c:pt idx="25">
                  <c:v>1.0259085142957076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7F-4110-9EBE-7C4E87818217}"/>
            </c:ext>
          </c:extLst>
        </c:ser>
        <c:ser>
          <c:idx val="11"/>
          <c:order val="10"/>
          <c:tx>
            <c:strRef>
              <c:f>data!$B$64</c:f>
              <c:strCache>
                <c:ptCount val="1"/>
                <c:pt idx="0">
                  <c:v>Sample 17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data!$C$64:$AB$64</c:f>
              <c:numCache>
                <c:formatCode>0.00</c:formatCode>
                <c:ptCount val="26"/>
                <c:pt idx="0">
                  <c:v>0</c:v>
                </c:pt>
                <c:pt idx="1">
                  <c:v>9.7897196261681927</c:v>
                </c:pt>
                <c:pt idx="2">
                  <c:v>5.3077736519389589</c:v>
                </c:pt>
                <c:pt idx="3">
                  <c:v>4.0019513197082972</c:v>
                </c:pt>
                <c:pt idx="4">
                  <c:v>3.0868814396066853</c:v>
                </c:pt>
                <c:pt idx="5">
                  <c:v>2.8459850107738873</c:v>
                </c:pt>
                <c:pt idx="6">
                  <c:v>2.6048940753373415</c:v>
                </c:pt>
                <c:pt idx="7">
                  <c:v>-2.1299397400799478</c:v>
                </c:pt>
                <c:pt idx="8">
                  <c:v>0.59282465891863012</c:v>
                </c:pt>
                <c:pt idx="9">
                  <c:v>0.96261123302829787</c:v>
                </c:pt>
                <c:pt idx="10">
                  <c:v>1.7239925955751403</c:v>
                </c:pt>
                <c:pt idx="11">
                  <c:v>1.7453564058912434</c:v>
                </c:pt>
                <c:pt idx="12">
                  <c:v>1.8094737742863742</c:v>
                </c:pt>
                <c:pt idx="13">
                  <c:v>4.7279987633965277</c:v>
                </c:pt>
                <c:pt idx="14">
                  <c:v>5.2183613938115343</c:v>
                </c:pt>
                <c:pt idx="15">
                  <c:v>5.1520561869992605</c:v>
                </c:pt>
                <c:pt idx="16">
                  <c:v>4.7305394514197872</c:v>
                </c:pt>
                <c:pt idx="17">
                  <c:v>4.3313618596996264</c:v>
                </c:pt>
                <c:pt idx="18">
                  <c:v>3.8666105131220547</c:v>
                </c:pt>
                <c:pt idx="19">
                  <c:v>3.7789135914150336</c:v>
                </c:pt>
                <c:pt idx="20">
                  <c:v>7.4166371399865341</c:v>
                </c:pt>
                <c:pt idx="21">
                  <c:v>4.6890638718875834</c:v>
                </c:pt>
                <c:pt idx="22">
                  <c:v>3.3149798873795646</c:v>
                </c:pt>
                <c:pt idx="23">
                  <c:v>2.9606387940191894</c:v>
                </c:pt>
                <c:pt idx="24">
                  <c:v>2.9170168581206326</c:v>
                </c:pt>
                <c:pt idx="25">
                  <c:v>2.8952126067494248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7F-4110-9EBE-7C4E87818217}"/>
            </c:ext>
          </c:extLst>
        </c:ser>
        <c:ser>
          <c:idx val="12"/>
          <c:order val="11"/>
          <c:tx>
            <c:strRef>
              <c:f>data!$B$65</c:f>
              <c:strCache>
                <c:ptCount val="1"/>
                <c:pt idx="0">
                  <c:v>Sample 18</c:v>
                </c:pt>
              </c:strCache>
            </c:strRef>
          </c:tx>
          <c:marker>
            <c:symbol val="none"/>
          </c:marker>
          <c:cat>
            <c:numRef>
              <c:f>data!$C$5:$AB$5</c:f>
              <c:numCache>
                <c:formatCode>h:mm</c:formatCode>
                <c:ptCount val="26"/>
                <c:pt idx="0">
                  <c:v>0.55208333333333337</c:v>
                </c:pt>
                <c:pt idx="1">
                  <c:v>0.55902777777777779</c:v>
                </c:pt>
                <c:pt idx="2">
                  <c:v>0.56597222222222221</c:v>
                </c:pt>
                <c:pt idx="3">
                  <c:v>0.57291666666666663</c:v>
                </c:pt>
                <c:pt idx="4">
                  <c:v>0.57986111111111105</c:v>
                </c:pt>
                <c:pt idx="5">
                  <c:v>0.58680555555555558</c:v>
                </c:pt>
                <c:pt idx="6">
                  <c:v>0.59027777777777779</c:v>
                </c:pt>
                <c:pt idx="7">
                  <c:v>0.64236111111111105</c:v>
                </c:pt>
                <c:pt idx="8">
                  <c:v>0.64930555555555558</c:v>
                </c:pt>
                <c:pt idx="9">
                  <c:v>0.65625</c:v>
                </c:pt>
                <c:pt idx="10">
                  <c:v>0.66319444444444442</c:v>
                </c:pt>
                <c:pt idx="11">
                  <c:v>0.67013888888888884</c:v>
                </c:pt>
                <c:pt idx="12">
                  <c:v>0.67708333333333337</c:v>
                </c:pt>
                <c:pt idx="13">
                  <c:v>0.33333333333333331</c:v>
                </c:pt>
                <c:pt idx="14">
                  <c:v>0.375</c:v>
                </c:pt>
                <c:pt idx="15">
                  <c:v>0.38194444444444442</c:v>
                </c:pt>
                <c:pt idx="16">
                  <c:v>0.3888888888888889</c:v>
                </c:pt>
                <c:pt idx="17">
                  <c:v>0.39583333333333331</c:v>
                </c:pt>
                <c:pt idx="18">
                  <c:v>0.40277777777777773</c:v>
                </c:pt>
                <c:pt idx="19">
                  <c:v>0.40972222222222227</c:v>
                </c:pt>
                <c:pt idx="20">
                  <c:v>0.45833333333333331</c:v>
                </c:pt>
                <c:pt idx="21">
                  <c:v>0.46527777777777773</c:v>
                </c:pt>
                <c:pt idx="22">
                  <c:v>0.47222222222222227</c:v>
                </c:pt>
                <c:pt idx="23">
                  <c:v>0.47916666666666669</c:v>
                </c:pt>
                <c:pt idx="24">
                  <c:v>0.4861111111111111</c:v>
                </c:pt>
                <c:pt idx="25">
                  <c:v>0.49305555555555558</c:v>
                </c:pt>
              </c:numCache>
            </c:numRef>
          </c:cat>
          <c:val>
            <c:numRef>
              <c:f>data!$C$65:$AB$65</c:f>
              <c:numCache>
                <c:formatCode>0.00</c:formatCode>
                <c:ptCount val="26"/>
                <c:pt idx="0">
                  <c:v>0</c:v>
                </c:pt>
                <c:pt idx="1">
                  <c:v>8.3183823529411995</c:v>
                </c:pt>
                <c:pt idx="2">
                  <c:v>3.1666090924725836</c:v>
                </c:pt>
                <c:pt idx="3">
                  <c:v>1.9337591846901319</c:v>
                </c:pt>
                <c:pt idx="4">
                  <c:v>1.0728094671713109</c:v>
                </c:pt>
                <c:pt idx="5">
                  <c:v>0.5409261056117316</c:v>
                </c:pt>
                <c:pt idx="6">
                  <c:v>0.62572260383768707</c:v>
                </c:pt>
                <c:pt idx="7">
                  <c:v>-0.13089081996429286</c:v>
                </c:pt>
                <c:pt idx="8">
                  <c:v>2.7555449127604845</c:v>
                </c:pt>
                <c:pt idx="9">
                  <c:v>3.1074776579994818</c:v>
                </c:pt>
                <c:pt idx="10">
                  <c:v>3.8333430004283855</c:v>
                </c:pt>
                <c:pt idx="11">
                  <c:v>3.8549201565930673</c:v>
                </c:pt>
                <c:pt idx="12">
                  <c:v>3.919677821553563</c:v>
                </c:pt>
                <c:pt idx="13">
                  <c:v>7.2483281606129708</c:v>
                </c:pt>
                <c:pt idx="14">
                  <c:v>5.8106608561876385</c:v>
                </c:pt>
                <c:pt idx="15">
                  <c:v>6.0588572098937448</c:v>
                </c:pt>
                <c:pt idx="16">
                  <c:v>5.9701407340382673</c:v>
                </c:pt>
                <c:pt idx="17">
                  <c:v>5.274735514963055</c:v>
                </c:pt>
                <c:pt idx="18">
                  <c:v>4.8280036099555446</c:v>
                </c:pt>
                <c:pt idx="19">
                  <c:v>5.0540463087208138</c:v>
                </c:pt>
                <c:pt idx="20">
                  <c:v>5.9743098071449197</c:v>
                </c:pt>
                <c:pt idx="21">
                  <c:v>2.7678576175745491</c:v>
                </c:pt>
                <c:pt idx="22">
                  <c:v>1.7824381893854593</c:v>
                </c:pt>
                <c:pt idx="23">
                  <c:v>1.4468347396459365</c:v>
                </c:pt>
                <c:pt idx="24">
                  <c:v>1.403523614558253</c:v>
                </c:pt>
                <c:pt idx="25">
                  <c:v>1.0680624071636657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7F-4110-9EBE-7C4E87818217}"/>
            </c:ext>
          </c:extLst>
        </c:ser>
        <c:ser>
          <c:idx val="13"/>
          <c:order val="13"/>
          <c:tx>
            <c:v>Max error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data!$C$69:$AB$69</c:f>
              <c:numCache>
                <c:formatCode>General</c:formatCode>
                <c:ptCount val="26"/>
                <c:pt idx="0">
                  <c:v>8.1900000000000013</c:v>
                </c:pt>
                <c:pt idx="1">
                  <c:v>8.1900000000000013</c:v>
                </c:pt>
                <c:pt idx="2">
                  <c:v>8.1900000000000013</c:v>
                </c:pt>
                <c:pt idx="3">
                  <c:v>8.1900000000000013</c:v>
                </c:pt>
                <c:pt idx="4">
                  <c:v>8.1900000000000013</c:v>
                </c:pt>
                <c:pt idx="5">
                  <c:v>8.1900000000000013</c:v>
                </c:pt>
                <c:pt idx="6">
                  <c:v>8.1900000000000013</c:v>
                </c:pt>
                <c:pt idx="7">
                  <c:v>8.1900000000000013</c:v>
                </c:pt>
                <c:pt idx="8">
                  <c:v>8.1900000000000013</c:v>
                </c:pt>
                <c:pt idx="9">
                  <c:v>8.1900000000000013</c:v>
                </c:pt>
                <c:pt idx="10">
                  <c:v>8.1900000000000013</c:v>
                </c:pt>
                <c:pt idx="11">
                  <c:v>8.1900000000000013</c:v>
                </c:pt>
                <c:pt idx="12">
                  <c:v>8.1900000000000013</c:v>
                </c:pt>
                <c:pt idx="13">
                  <c:v>8.1900000000000013</c:v>
                </c:pt>
                <c:pt idx="14">
                  <c:v>8.1900000000000013</c:v>
                </c:pt>
                <c:pt idx="15">
                  <c:v>8.1900000000000013</c:v>
                </c:pt>
                <c:pt idx="16">
                  <c:v>8.1900000000000013</c:v>
                </c:pt>
                <c:pt idx="17">
                  <c:v>8.1900000000000013</c:v>
                </c:pt>
                <c:pt idx="18">
                  <c:v>8.1900000000000013</c:v>
                </c:pt>
                <c:pt idx="19">
                  <c:v>8.1900000000000013</c:v>
                </c:pt>
                <c:pt idx="20">
                  <c:v>8.1900000000000013</c:v>
                </c:pt>
                <c:pt idx="21">
                  <c:v>8.1900000000000013</c:v>
                </c:pt>
                <c:pt idx="22">
                  <c:v>8.1900000000000013</c:v>
                </c:pt>
                <c:pt idx="23">
                  <c:v>8.1900000000000013</c:v>
                </c:pt>
                <c:pt idx="24">
                  <c:v>8.1900000000000013</c:v>
                </c:pt>
                <c:pt idx="25">
                  <c:v>8.1900000000000013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87F-4110-9EBE-7C4E87818217}"/>
            </c:ext>
          </c:extLst>
        </c:ser>
        <c:ser>
          <c:idx val="14"/>
          <c:order val="14"/>
          <c:tx>
            <c:v>Min error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data!$C$70:$AB$70</c:f>
              <c:numCache>
                <c:formatCode>0.00</c:formatCode>
                <c:ptCount val="26"/>
                <c:pt idx="0">
                  <c:v>-8.1900000000000013</c:v>
                </c:pt>
                <c:pt idx="1">
                  <c:v>-8.1900000000000013</c:v>
                </c:pt>
                <c:pt idx="2">
                  <c:v>-8.1900000000000013</c:v>
                </c:pt>
                <c:pt idx="3">
                  <c:v>-8.1900000000000013</c:v>
                </c:pt>
                <c:pt idx="4">
                  <c:v>-8.1900000000000013</c:v>
                </c:pt>
                <c:pt idx="5">
                  <c:v>-8.1900000000000013</c:v>
                </c:pt>
                <c:pt idx="6">
                  <c:v>-8.1900000000000013</c:v>
                </c:pt>
                <c:pt idx="7">
                  <c:v>-8.1900000000000013</c:v>
                </c:pt>
                <c:pt idx="8">
                  <c:v>-8.1900000000000013</c:v>
                </c:pt>
                <c:pt idx="9">
                  <c:v>-8.1900000000000013</c:v>
                </c:pt>
                <c:pt idx="10">
                  <c:v>-8.1900000000000013</c:v>
                </c:pt>
                <c:pt idx="11">
                  <c:v>-8.1900000000000013</c:v>
                </c:pt>
                <c:pt idx="12">
                  <c:v>-8.1900000000000013</c:v>
                </c:pt>
                <c:pt idx="13">
                  <c:v>-8.1900000000000013</c:v>
                </c:pt>
                <c:pt idx="14">
                  <c:v>-8.1900000000000013</c:v>
                </c:pt>
                <c:pt idx="15">
                  <c:v>-8.1900000000000013</c:v>
                </c:pt>
                <c:pt idx="16">
                  <c:v>-8.1900000000000013</c:v>
                </c:pt>
                <c:pt idx="17">
                  <c:v>-8.1900000000000013</c:v>
                </c:pt>
                <c:pt idx="18">
                  <c:v>-8.1900000000000013</c:v>
                </c:pt>
                <c:pt idx="19">
                  <c:v>-8.1900000000000013</c:v>
                </c:pt>
                <c:pt idx="20">
                  <c:v>-8.1900000000000013</c:v>
                </c:pt>
                <c:pt idx="21">
                  <c:v>-8.1900000000000013</c:v>
                </c:pt>
                <c:pt idx="22">
                  <c:v>-8.1900000000000013</c:v>
                </c:pt>
                <c:pt idx="23">
                  <c:v>-8.1900000000000013</c:v>
                </c:pt>
                <c:pt idx="24">
                  <c:v>-8.1900000000000013</c:v>
                </c:pt>
                <c:pt idx="25">
                  <c:v>-8.1900000000000013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87F-4110-9EBE-7C4E87818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94688"/>
        <c:axId val="120569152"/>
      </c:lineChart>
      <c:lineChart>
        <c:grouping val="standard"/>
        <c:varyColors val="0"/>
        <c:ser>
          <c:idx val="10"/>
          <c:order val="12"/>
          <c:tx>
            <c:strRef>
              <c:f>data!$B$8</c:f>
              <c:strCache>
                <c:ptCount val="1"/>
                <c:pt idx="0">
                  <c:v>Measured Temperature (°C)</c:v>
                </c:pt>
              </c:strCache>
            </c:strRef>
          </c:tx>
          <c:marker>
            <c:symbol val="none"/>
          </c:marker>
          <c:val>
            <c:numRef>
              <c:f>data!$C$8:$AB$8</c:f>
              <c:numCache>
                <c:formatCode>0.0</c:formatCode>
                <c:ptCount val="26"/>
                <c:pt idx="0">
                  <c:v>20.3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40</c:v>
                </c:pt>
                <c:pt idx="8">
                  <c:v>40</c:v>
                </c:pt>
                <c:pt idx="9">
                  <c:v>40.1</c:v>
                </c:pt>
                <c:pt idx="10">
                  <c:v>40</c:v>
                </c:pt>
                <c:pt idx="11">
                  <c:v>40.1</c:v>
                </c:pt>
                <c:pt idx="12">
                  <c:v>40.1</c:v>
                </c:pt>
                <c:pt idx="13">
                  <c:v>40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0.1</c:v>
                </c:pt>
                <c:pt idx="21">
                  <c:v>0.1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87F-4110-9EBE-7C4E87818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52128"/>
        <c:axId val="105349696"/>
      </c:lineChart>
      <c:catAx>
        <c:axId val="12459468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0569152"/>
        <c:crosses val="autoZero"/>
        <c:auto val="1"/>
        <c:lblAlgn val="ctr"/>
        <c:lblOffset val="100"/>
        <c:noMultiLvlLbl val="0"/>
      </c:catAx>
      <c:valAx>
        <c:axId val="1205691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4594688"/>
        <c:crosses val="autoZero"/>
        <c:crossBetween val="between"/>
      </c:valAx>
      <c:valAx>
        <c:axId val="10534969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72752128"/>
        <c:crosses val="max"/>
        <c:crossBetween val="between"/>
      </c:valAx>
      <c:catAx>
        <c:axId val="72752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534969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034" cy="60872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70"/>
  <sheetViews>
    <sheetView workbookViewId="0">
      <selection activeCell="X21" sqref="X21"/>
    </sheetView>
  </sheetViews>
  <sheetFormatPr defaultRowHeight="15" x14ac:dyDescent="0.25"/>
  <cols>
    <col min="2" max="2" width="39.42578125" customWidth="1"/>
    <col min="3" max="3" width="10.7109375" style="2" bestFit="1" customWidth="1"/>
    <col min="4" max="28" width="10.7109375" bestFit="1" customWidth="1"/>
    <col min="30" max="30" width="17.5703125" bestFit="1" customWidth="1"/>
  </cols>
  <sheetData>
    <row r="2" spans="2:28" x14ac:dyDescent="0.25">
      <c r="B2" t="s">
        <v>0</v>
      </c>
    </row>
    <row r="4" spans="2:28" s="4" customFormat="1" x14ac:dyDescent="0.25">
      <c r="B4" s="3" t="s">
        <v>15</v>
      </c>
      <c r="C4" s="4">
        <v>43075</v>
      </c>
      <c r="D4" s="4">
        <v>43075</v>
      </c>
      <c r="E4" s="4">
        <v>43075</v>
      </c>
      <c r="F4" s="4">
        <v>43075</v>
      </c>
      <c r="G4" s="4">
        <v>43075</v>
      </c>
      <c r="H4" s="4">
        <v>43075</v>
      </c>
      <c r="I4" s="4">
        <v>43075</v>
      </c>
      <c r="J4" s="4">
        <v>43075</v>
      </c>
      <c r="K4" s="4">
        <v>43075</v>
      </c>
      <c r="L4" s="4">
        <v>43075</v>
      </c>
      <c r="M4" s="4">
        <v>43075</v>
      </c>
      <c r="N4" s="4">
        <v>43075</v>
      </c>
      <c r="O4" s="4">
        <v>43075</v>
      </c>
      <c r="P4" s="4">
        <v>43076</v>
      </c>
      <c r="Q4" s="4">
        <v>43076</v>
      </c>
      <c r="R4" s="4">
        <v>43076</v>
      </c>
      <c r="S4" s="4">
        <v>43076</v>
      </c>
      <c r="T4" s="4">
        <v>43076</v>
      </c>
      <c r="U4" s="4">
        <v>43076</v>
      </c>
      <c r="V4" s="4">
        <v>43076</v>
      </c>
      <c r="W4" s="4">
        <v>43076</v>
      </c>
      <c r="X4" s="4">
        <v>43076</v>
      </c>
      <c r="Y4" s="4">
        <v>43076</v>
      </c>
      <c r="Z4" s="4">
        <v>43076</v>
      </c>
      <c r="AA4" s="4">
        <v>43076</v>
      </c>
      <c r="AB4" s="4">
        <v>43076</v>
      </c>
    </row>
    <row r="5" spans="2:28" s="6" customFormat="1" x14ac:dyDescent="0.25">
      <c r="B5" s="5" t="s">
        <v>1</v>
      </c>
      <c r="C5" s="6">
        <v>0.55208333333333337</v>
      </c>
      <c r="D5" s="6">
        <v>0.55902777777777779</v>
      </c>
      <c r="E5" s="6">
        <v>0.56597222222222221</v>
      </c>
      <c r="F5" s="6">
        <v>0.57291666666666663</v>
      </c>
      <c r="G5" s="6">
        <v>0.57986111111111105</v>
      </c>
      <c r="H5" s="6">
        <v>0.58680555555555558</v>
      </c>
      <c r="I5" s="6">
        <v>0.59027777777777779</v>
      </c>
      <c r="J5" s="6">
        <v>0.64236111111111105</v>
      </c>
      <c r="K5" s="6">
        <v>0.64930555555555558</v>
      </c>
      <c r="L5" s="6">
        <v>0.65625</v>
      </c>
      <c r="M5" s="6">
        <v>0.66319444444444442</v>
      </c>
      <c r="N5" s="6">
        <v>0.67013888888888884</v>
      </c>
      <c r="O5" s="6">
        <v>0.67708333333333337</v>
      </c>
      <c r="P5" s="6">
        <v>0.33333333333333331</v>
      </c>
      <c r="Q5" s="6">
        <v>0.375</v>
      </c>
      <c r="R5" s="6">
        <v>0.38194444444444442</v>
      </c>
      <c r="S5" s="6">
        <v>0.3888888888888889</v>
      </c>
      <c r="T5" s="6">
        <v>0.39583333333333331</v>
      </c>
      <c r="U5" s="6">
        <v>0.40277777777777773</v>
      </c>
      <c r="V5" s="6">
        <v>0.40972222222222227</v>
      </c>
      <c r="W5" s="6">
        <v>0.45833333333333331</v>
      </c>
      <c r="X5" s="6">
        <v>0.46527777777777773</v>
      </c>
      <c r="Y5" s="6">
        <v>0.47222222222222227</v>
      </c>
      <c r="Z5" s="6">
        <v>0.47916666666666669</v>
      </c>
      <c r="AA5" s="6">
        <v>0.4861111111111111</v>
      </c>
      <c r="AB5" s="6">
        <v>0.49305555555555558</v>
      </c>
    </row>
    <row r="6" spans="2:28" s="8" customFormat="1" x14ac:dyDescent="0.25">
      <c r="B6" s="7" t="s">
        <v>16</v>
      </c>
      <c r="C6" s="8">
        <v>992.3</v>
      </c>
      <c r="D6" s="8">
        <v>992.3</v>
      </c>
      <c r="E6" s="8">
        <v>991.9</v>
      </c>
      <c r="F6" s="8">
        <v>991.9</v>
      </c>
      <c r="G6" s="8">
        <v>991.6</v>
      </c>
      <c r="H6" s="8">
        <v>991.2</v>
      </c>
      <c r="I6" s="8">
        <v>990.8</v>
      </c>
      <c r="J6" s="8">
        <v>990</v>
      </c>
      <c r="K6" s="8">
        <v>989.5</v>
      </c>
      <c r="L6" s="8">
        <v>989.3</v>
      </c>
      <c r="M6" s="8">
        <v>988.8</v>
      </c>
      <c r="N6" s="8">
        <v>988.7</v>
      </c>
      <c r="O6" s="8">
        <v>988.4</v>
      </c>
      <c r="P6" s="8">
        <v>970.4</v>
      </c>
      <c r="Q6" s="8">
        <v>971.2</v>
      </c>
      <c r="R6" s="8">
        <v>971.5</v>
      </c>
      <c r="S6" s="8">
        <v>971.9</v>
      </c>
      <c r="T6" s="8">
        <v>972.2</v>
      </c>
      <c r="U6" s="8">
        <v>972.8</v>
      </c>
      <c r="V6" s="8">
        <v>973.2</v>
      </c>
      <c r="W6" s="8">
        <v>973.3</v>
      </c>
      <c r="X6" s="8">
        <v>973.6</v>
      </c>
      <c r="Y6" s="8">
        <v>973.8</v>
      </c>
      <c r="Z6" s="8">
        <v>973.9</v>
      </c>
      <c r="AA6" s="8">
        <v>974.1</v>
      </c>
      <c r="AB6" s="8">
        <v>974.2</v>
      </c>
    </row>
    <row r="7" spans="2:28" s="8" customFormat="1" x14ac:dyDescent="0.25">
      <c r="B7" s="7" t="s">
        <v>17</v>
      </c>
      <c r="C7" s="8">
        <v>19.399999999999999</v>
      </c>
      <c r="D7" s="8">
        <v>-1.1000000000000001</v>
      </c>
      <c r="E7" s="8">
        <v>-1.1000000000000001</v>
      </c>
      <c r="F7" s="8">
        <v>-1.1000000000000001</v>
      </c>
      <c r="G7" s="8">
        <v>-1.1000000000000001</v>
      </c>
      <c r="H7" s="8">
        <v>-1.1000000000000001</v>
      </c>
      <c r="I7" s="8">
        <v>-1.1000000000000001</v>
      </c>
      <c r="J7" s="8">
        <v>39.4</v>
      </c>
      <c r="K7" s="8">
        <v>39.4</v>
      </c>
      <c r="L7" s="8">
        <v>39.4</v>
      </c>
      <c r="M7" s="8">
        <v>39.4</v>
      </c>
      <c r="N7" s="8">
        <v>39.4</v>
      </c>
      <c r="O7" s="8">
        <v>39.4</v>
      </c>
      <c r="P7" s="8">
        <v>39.4</v>
      </c>
      <c r="Q7" s="8">
        <v>19.100000000000001</v>
      </c>
      <c r="R7" s="8">
        <v>19.100000000000001</v>
      </c>
      <c r="S7" s="8">
        <v>19.100000000000001</v>
      </c>
      <c r="T7" s="8">
        <v>19.100000000000001</v>
      </c>
      <c r="U7" s="8">
        <v>19.100000000000001</v>
      </c>
      <c r="V7" s="8">
        <v>19.100000000000001</v>
      </c>
      <c r="W7" s="8">
        <v>-1.1000000000000001</v>
      </c>
      <c r="X7" s="8">
        <v>-1.1000000000000001</v>
      </c>
      <c r="Y7" s="8">
        <v>-1.1000000000000001</v>
      </c>
      <c r="Z7" s="8">
        <v>-1.1000000000000001</v>
      </c>
      <c r="AA7" s="8">
        <v>-1.1000000000000001</v>
      </c>
      <c r="AB7" s="8">
        <v>-1.1000000000000001</v>
      </c>
    </row>
    <row r="8" spans="2:28" s="8" customFormat="1" x14ac:dyDescent="0.25">
      <c r="B8" s="7" t="s">
        <v>18</v>
      </c>
      <c r="C8" s="8">
        <v>20.3</v>
      </c>
      <c r="D8" s="8">
        <v>0.1</v>
      </c>
      <c r="E8" s="8">
        <v>0.1</v>
      </c>
      <c r="F8" s="8">
        <v>0.1</v>
      </c>
      <c r="G8" s="8">
        <v>0.1</v>
      </c>
      <c r="H8" s="8">
        <v>0.1</v>
      </c>
      <c r="I8" s="8">
        <v>0.1</v>
      </c>
      <c r="J8" s="8">
        <v>40</v>
      </c>
      <c r="K8" s="8">
        <v>40</v>
      </c>
      <c r="L8" s="8">
        <v>40.1</v>
      </c>
      <c r="M8" s="8">
        <v>40</v>
      </c>
      <c r="N8" s="8">
        <v>40.1</v>
      </c>
      <c r="O8" s="8">
        <v>40.1</v>
      </c>
      <c r="P8" s="8">
        <v>40</v>
      </c>
      <c r="Q8" s="8">
        <v>20</v>
      </c>
      <c r="R8" s="8">
        <v>20</v>
      </c>
      <c r="S8" s="8">
        <v>20</v>
      </c>
      <c r="T8" s="8">
        <v>20</v>
      </c>
      <c r="U8" s="8">
        <v>20</v>
      </c>
      <c r="V8" s="8">
        <v>20</v>
      </c>
      <c r="W8" s="8">
        <v>0.1</v>
      </c>
      <c r="X8" s="8">
        <v>0.1</v>
      </c>
      <c r="Y8" s="8">
        <v>0</v>
      </c>
      <c r="Z8" s="8">
        <v>0</v>
      </c>
      <c r="AA8" s="8">
        <v>0</v>
      </c>
      <c r="AB8" s="8">
        <v>0</v>
      </c>
    </row>
    <row r="9" spans="2:28" x14ac:dyDescent="0.25">
      <c r="B9" s="1" t="s">
        <v>2</v>
      </c>
      <c r="C9" s="12" t="s">
        <v>19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2:28" x14ac:dyDescent="0.25">
      <c r="B10" t="s">
        <v>3</v>
      </c>
      <c r="C10" s="2">
        <v>6.73</v>
      </c>
      <c r="D10" s="2">
        <v>6.82</v>
      </c>
      <c r="E10" s="2">
        <v>6.49</v>
      </c>
      <c r="F10" s="2">
        <v>6.67</v>
      </c>
      <c r="G10" s="2">
        <v>6.66</v>
      </c>
      <c r="H10" s="2">
        <v>6.65</v>
      </c>
      <c r="I10" s="2">
        <v>6.65</v>
      </c>
      <c r="J10" s="2">
        <v>6.82</v>
      </c>
      <c r="K10" s="2">
        <v>6.85</v>
      </c>
      <c r="L10" s="2">
        <v>6.84</v>
      </c>
      <c r="M10" s="2">
        <v>6.84</v>
      </c>
      <c r="N10" s="2">
        <v>6.84</v>
      </c>
      <c r="O10" s="2">
        <v>6.83</v>
      </c>
      <c r="P10" s="2">
        <v>6.73</v>
      </c>
      <c r="Q10" s="2">
        <v>6.67</v>
      </c>
      <c r="R10" s="2">
        <v>6.7</v>
      </c>
      <c r="S10" s="2">
        <v>6.7</v>
      </c>
      <c r="T10" s="2">
        <v>6.7</v>
      </c>
      <c r="U10" s="2">
        <v>6.71</v>
      </c>
      <c r="V10" s="2">
        <v>6.7</v>
      </c>
      <c r="W10" s="2">
        <v>6.6</v>
      </c>
      <c r="X10" s="2">
        <v>6.54</v>
      </c>
      <c r="Y10" s="2">
        <v>6.54</v>
      </c>
      <c r="Z10" s="2">
        <v>6.54</v>
      </c>
      <c r="AA10" s="2">
        <v>6.52</v>
      </c>
      <c r="AB10" s="2">
        <v>6.54</v>
      </c>
    </row>
    <row r="11" spans="2:28" x14ac:dyDescent="0.25">
      <c r="B11" t="s">
        <v>4</v>
      </c>
      <c r="C11" s="2">
        <v>6.87</v>
      </c>
      <c r="D11" s="2">
        <v>7.15</v>
      </c>
      <c r="E11" s="2">
        <v>6.97</v>
      </c>
      <c r="F11" s="2">
        <v>6.93</v>
      </c>
      <c r="G11" s="2">
        <v>6.91</v>
      </c>
      <c r="H11" s="2">
        <v>6.89</v>
      </c>
      <c r="I11" s="2">
        <v>6.88</v>
      </c>
      <c r="J11" s="2">
        <v>6.83</v>
      </c>
      <c r="K11" s="2">
        <v>6.97</v>
      </c>
      <c r="L11" s="2">
        <v>6.92</v>
      </c>
      <c r="M11" s="2">
        <v>6.92</v>
      </c>
      <c r="N11" s="2">
        <v>6.92</v>
      </c>
      <c r="O11" s="2">
        <v>6.92</v>
      </c>
      <c r="P11" s="2">
        <v>6.84</v>
      </c>
      <c r="Q11" s="2">
        <v>6.84</v>
      </c>
      <c r="R11" s="2">
        <v>6.85</v>
      </c>
      <c r="S11" s="2">
        <v>6.85</v>
      </c>
      <c r="T11" s="2">
        <v>6.85</v>
      </c>
      <c r="U11" s="2">
        <v>6.85</v>
      </c>
      <c r="V11" s="2">
        <v>6.84</v>
      </c>
      <c r="W11" s="2">
        <v>6.88</v>
      </c>
      <c r="X11" s="2">
        <v>6.79</v>
      </c>
      <c r="Y11" s="2">
        <v>6.76</v>
      </c>
      <c r="Z11" s="2">
        <v>6.76</v>
      </c>
      <c r="AA11" s="2">
        <v>6.75</v>
      </c>
      <c r="AB11" s="2">
        <v>6.75</v>
      </c>
    </row>
    <row r="12" spans="2:28" x14ac:dyDescent="0.25">
      <c r="B12" t="s">
        <v>5</v>
      </c>
      <c r="C12" s="2">
        <v>6.63</v>
      </c>
      <c r="D12" s="2">
        <v>6.86</v>
      </c>
      <c r="E12" s="2">
        <v>6.68</v>
      </c>
      <c r="F12" s="2">
        <v>6.63</v>
      </c>
      <c r="G12" s="2">
        <v>6.62</v>
      </c>
      <c r="H12" s="2">
        <v>6.6</v>
      </c>
      <c r="I12" s="2">
        <v>6.6</v>
      </c>
      <c r="J12" s="2">
        <v>6.66</v>
      </c>
      <c r="K12" s="2">
        <v>6.71</v>
      </c>
      <c r="L12" s="2">
        <v>6.71</v>
      </c>
      <c r="M12" s="2">
        <v>6.71</v>
      </c>
      <c r="N12" s="2">
        <v>6.71</v>
      </c>
      <c r="O12" s="2">
        <v>6.7</v>
      </c>
      <c r="P12" s="2">
        <v>6.59</v>
      </c>
      <c r="Q12" s="2">
        <v>6.56</v>
      </c>
      <c r="R12" s="2">
        <v>6.58</v>
      </c>
      <c r="S12" s="2">
        <v>6.58</v>
      </c>
      <c r="T12" s="2">
        <v>6.59</v>
      </c>
      <c r="U12" s="2">
        <v>6.59</v>
      </c>
      <c r="V12" s="2">
        <v>6.59</v>
      </c>
      <c r="W12" s="2">
        <v>6.55</v>
      </c>
      <c r="X12" s="2">
        <v>6.67</v>
      </c>
      <c r="Y12" s="2">
        <v>6.45</v>
      </c>
      <c r="Z12" s="2">
        <v>6.45</v>
      </c>
      <c r="AA12" s="2">
        <v>6.59</v>
      </c>
      <c r="AB12" s="2">
        <v>6.45</v>
      </c>
    </row>
    <row r="13" spans="2:28" x14ac:dyDescent="0.25">
      <c r="B13" t="s">
        <v>6</v>
      </c>
      <c r="C13" s="2">
        <v>6.97</v>
      </c>
      <c r="D13" s="2">
        <v>7.08</v>
      </c>
      <c r="E13" s="2">
        <v>6.94</v>
      </c>
      <c r="F13" s="2">
        <v>6.9</v>
      </c>
      <c r="G13" s="2">
        <v>6.88</v>
      </c>
      <c r="H13" s="2">
        <v>6.86</v>
      </c>
      <c r="I13" s="2">
        <v>6.85</v>
      </c>
      <c r="J13" s="2">
        <v>6.94</v>
      </c>
      <c r="K13" s="2">
        <v>7</v>
      </c>
      <c r="L13" s="2">
        <v>7</v>
      </c>
      <c r="M13" s="2">
        <v>7.01</v>
      </c>
      <c r="N13" s="2">
        <v>7.01</v>
      </c>
      <c r="O13" s="2">
        <v>7.01</v>
      </c>
      <c r="P13" s="2">
        <v>6.96</v>
      </c>
      <c r="Q13" s="2">
        <v>6.91</v>
      </c>
      <c r="R13" s="2">
        <v>6.91</v>
      </c>
      <c r="S13" s="2">
        <v>6.91</v>
      </c>
      <c r="T13" s="2">
        <v>6.91</v>
      </c>
      <c r="U13" s="2">
        <v>6.9</v>
      </c>
      <c r="V13" s="2">
        <v>6.9</v>
      </c>
      <c r="W13" s="2">
        <v>6.85</v>
      </c>
      <c r="X13" s="2">
        <v>6.78</v>
      </c>
      <c r="Y13" s="2">
        <v>6.75</v>
      </c>
      <c r="Z13" s="2">
        <v>6.75</v>
      </c>
      <c r="AA13" s="2">
        <v>6.74</v>
      </c>
      <c r="AB13" s="2">
        <v>6.74</v>
      </c>
    </row>
    <row r="14" spans="2:28" x14ac:dyDescent="0.25">
      <c r="B14" t="s">
        <v>7</v>
      </c>
      <c r="C14" s="2">
        <v>6.67</v>
      </c>
      <c r="D14" s="2">
        <v>6.88</v>
      </c>
      <c r="E14" s="2">
        <v>6.69</v>
      </c>
      <c r="F14" s="2">
        <v>6.64</v>
      </c>
      <c r="G14" s="2">
        <v>6.62</v>
      </c>
      <c r="H14" s="2">
        <v>6.6</v>
      </c>
      <c r="I14" s="2">
        <v>6.59</v>
      </c>
      <c r="J14" s="2">
        <v>6.69</v>
      </c>
      <c r="K14" s="2">
        <v>6.78</v>
      </c>
      <c r="L14" s="2">
        <v>6.79</v>
      </c>
      <c r="M14" s="2">
        <v>6.8</v>
      </c>
      <c r="N14" s="2">
        <v>6.81</v>
      </c>
      <c r="O14" s="2">
        <v>6.81</v>
      </c>
      <c r="P14" s="2">
        <v>6.81</v>
      </c>
      <c r="Q14" s="2">
        <v>6.73</v>
      </c>
      <c r="R14" s="2">
        <v>6.74</v>
      </c>
      <c r="S14" s="2">
        <v>6.73</v>
      </c>
      <c r="T14" s="2">
        <v>6.72</v>
      </c>
      <c r="U14" s="2">
        <v>6.71</v>
      </c>
      <c r="V14" s="2">
        <v>6.71</v>
      </c>
      <c r="W14" s="2">
        <v>6.65</v>
      </c>
      <c r="X14" s="2">
        <v>6.55</v>
      </c>
      <c r="Y14" s="2">
        <v>6.53</v>
      </c>
      <c r="Z14" s="2">
        <v>6.52</v>
      </c>
      <c r="AA14" s="2">
        <v>6.52</v>
      </c>
      <c r="AB14" s="2">
        <v>6.52</v>
      </c>
    </row>
    <row r="15" spans="2:28" x14ac:dyDescent="0.25">
      <c r="B15" t="s">
        <v>8</v>
      </c>
      <c r="C15" s="2">
        <v>6.68</v>
      </c>
      <c r="D15" s="2">
        <v>6.89</v>
      </c>
      <c r="E15" s="2">
        <v>6.8</v>
      </c>
      <c r="F15" s="2">
        <v>6.77</v>
      </c>
      <c r="G15" s="2">
        <v>6.75</v>
      </c>
      <c r="H15" s="2">
        <v>6.73</v>
      </c>
      <c r="I15" s="2">
        <v>6.73</v>
      </c>
      <c r="J15" s="2">
        <v>6.72</v>
      </c>
      <c r="K15" s="2">
        <v>6.75</v>
      </c>
      <c r="L15" s="2">
        <v>6.75</v>
      </c>
      <c r="M15" s="2">
        <v>6.75</v>
      </c>
      <c r="N15" s="2">
        <v>6.75</v>
      </c>
      <c r="O15" s="2">
        <v>6.75</v>
      </c>
      <c r="P15" s="2">
        <v>6.73</v>
      </c>
      <c r="Q15" s="2">
        <v>6.74</v>
      </c>
      <c r="R15" s="2">
        <v>6.75</v>
      </c>
      <c r="S15" s="2">
        <v>6.74</v>
      </c>
      <c r="T15" s="2">
        <v>6.73</v>
      </c>
      <c r="U15" s="2">
        <v>6.72</v>
      </c>
      <c r="V15" s="2">
        <v>6.72</v>
      </c>
      <c r="W15" s="2">
        <v>6.76</v>
      </c>
      <c r="X15" s="2">
        <v>6.7</v>
      </c>
      <c r="Y15" s="2">
        <v>6.69</v>
      </c>
      <c r="Z15" s="2">
        <v>6.68</v>
      </c>
      <c r="AA15" s="2">
        <v>6.67</v>
      </c>
      <c r="AB15" s="2">
        <v>6.67</v>
      </c>
    </row>
    <row r="16" spans="2:28" x14ac:dyDescent="0.25">
      <c r="B16" t="s">
        <v>9</v>
      </c>
      <c r="C16" s="2">
        <v>6.95</v>
      </c>
      <c r="D16" s="2">
        <v>7.21</v>
      </c>
      <c r="E16" s="2">
        <v>7.1</v>
      </c>
      <c r="F16" s="2">
        <v>7.07</v>
      </c>
      <c r="G16" s="2">
        <v>7.04</v>
      </c>
      <c r="H16" s="2">
        <v>7.02</v>
      </c>
      <c r="I16" s="2">
        <v>7.01</v>
      </c>
      <c r="J16" s="2">
        <v>6.95</v>
      </c>
      <c r="K16" s="2">
        <v>6.98</v>
      </c>
      <c r="L16" s="2">
        <v>6.98</v>
      </c>
      <c r="M16" s="2">
        <v>6.99</v>
      </c>
      <c r="N16" s="2">
        <v>6.99</v>
      </c>
      <c r="O16" s="2">
        <v>6.99</v>
      </c>
      <c r="P16" s="2">
        <v>6.97</v>
      </c>
      <c r="Q16" s="2">
        <v>7</v>
      </c>
      <c r="R16" s="2">
        <v>7.02</v>
      </c>
      <c r="S16" s="2">
        <v>6.99</v>
      </c>
      <c r="T16" s="2">
        <v>6.98</v>
      </c>
      <c r="U16" s="2">
        <v>6.97</v>
      </c>
      <c r="V16" s="2">
        <v>6.97</v>
      </c>
      <c r="W16" s="2">
        <v>7.05</v>
      </c>
      <c r="X16" s="2">
        <v>6.97</v>
      </c>
      <c r="Y16" s="2">
        <v>6.94</v>
      </c>
      <c r="Z16" s="2">
        <v>6.93</v>
      </c>
      <c r="AA16" s="2">
        <v>6.93</v>
      </c>
      <c r="AB16" s="2">
        <v>6.92</v>
      </c>
    </row>
    <row r="17" spans="2:30" x14ac:dyDescent="0.25">
      <c r="B17" t="s">
        <v>10</v>
      </c>
      <c r="C17" s="2">
        <v>6.84</v>
      </c>
      <c r="D17" s="2">
        <v>7.14</v>
      </c>
      <c r="E17" s="2">
        <v>7</v>
      </c>
      <c r="F17" s="2">
        <v>6.96</v>
      </c>
      <c r="G17" s="2">
        <v>6.93</v>
      </c>
      <c r="H17" s="2">
        <v>6.91</v>
      </c>
      <c r="I17" s="2">
        <v>6.9</v>
      </c>
      <c r="J17" s="2">
        <v>6.75</v>
      </c>
      <c r="K17" s="2">
        <v>6.85</v>
      </c>
      <c r="L17" s="2">
        <v>6.87</v>
      </c>
      <c r="M17" s="2">
        <v>6.88</v>
      </c>
      <c r="N17" s="2">
        <v>6.88</v>
      </c>
      <c r="O17" s="2">
        <v>6.89</v>
      </c>
      <c r="P17" s="2">
        <v>6.88</v>
      </c>
      <c r="Q17" s="2">
        <v>6.9</v>
      </c>
      <c r="R17" s="2">
        <v>6.92</v>
      </c>
      <c r="S17" s="2">
        <v>6.89</v>
      </c>
      <c r="T17" s="2">
        <v>6.88</v>
      </c>
      <c r="U17" s="2">
        <v>6.86</v>
      </c>
      <c r="V17" s="2">
        <v>6.86</v>
      </c>
      <c r="W17" s="2">
        <v>6.98</v>
      </c>
      <c r="X17" s="2">
        <v>6.89</v>
      </c>
      <c r="Y17" s="2">
        <v>6.85</v>
      </c>
      <c r="Z17" s="2">
        <v>6.84</v>
      </c>
      <c r="AA17" s="2">
        <v>6.84</v>
      </c>
      <c r="AB17" s="2">
        <v>6.83</v>
      </c>
    </row>
    <row r="18" spans="2:30" x14ac:dyDescent="0.25">
      <c r="B18" t="s">
        <v>11</v>
      </c>
      <c r="C18" s="2">
        <v>6.96</v>
      </c>
      <c r="D18" s="2">
        <v>7.19</v>
      </c>
      <c r="E18" s="2">
        <v>7.04</v>
      </c>
      <c r="F18" s="2">
        <v>7</v>
      </c>
      <c r="G18" s="2">
        <v>6.97</v>
      </c>
      <c r="H18" s="2">
        <v>6.95</v>
      </c>
      <c r="I18" s="2">
        <v>6.94</v>
      </c>
      <c r="J18" s="2">
        <v>6.98</v>
      </c>
      <c r="K18" s="2">
        <v>7.05</v>
      </c>
      <c r="L18" s="2">
        <v>7.06</v>
      </c>
      <c r="M18" s="2">
        <v>7.07</v>
      </c>
      <c r="N18" s="2">
        <v>7.07</v>
      </c>
      <c r="O18" s="2">
        <v>7.07</v>
      </c>
      <c r="P18" s="2">
        <v>7.04</v>
      </c>
      <c r="Q18" s="2">
        <v>7.02</v>
      </c>
      <c r="R18" s="2">
        <v>7.03</v>
      </c>
      <c r="S18" s="2">
        <v>7.01</v>
      </c>
      <c r="T18" s="2">
        <v>7.01</v>
      </c>
      <c r="U18" s="2">
        <v>7</v>
      </c>
      <c r="V18" s="2">
        <v>7</v>
      </c>
      <c r="W18" s="2">
        <v>6.97</v>
      </c>
      <c r="X18" s="2">
        <v>6.88</v>
      </c>
      <c r="Y18" s="2">
        <v>6.85</v>
      </c>
      <c r="Z18" s="2">
        <v>6.84</v>
      </c>
      <c r="AA18" s="2">
        <v>6.84</v>
      </c>
      <c r="AB18" s="2">
        <v>6.83</v>
      </c>
    </row>
    <row r="19" spans="2:30" x14ac:dyDescent="0.25">
      <c r="B19" t="s">
        <v>12</v>
      </c>
      <c r="C19" s="2">
        <v>6.7</v>
      </c>
      <c r="D19" s="2">
        <v>6.96</v>
      </c>
      <c r="E19" s="2">
        <v>6.79</v>
      </c>
      <c r="F19" s="2">
        <v>6.75</v>
      </c>
      <c r="G19" s="2">
        <v>6.73</v>
      </c>
      <c r="H19" s="2">
        <v>6.71</v>
      </c>
      <c r="I19" s="2">
        <v>6.71</v>
      </c>
      <c r="J19" s="2">
        <v>6.65</v>
      </c>
      <c r="K19" s="2">
        <v>6.72</v>
      </c>
      <c r="L19" s="2">
        <v>6.72</v>
      </c>
      <c r="M19" s="2">
        <v>6.74</v>
      </c>
      <c r="N19" s="2">
        <v>6.74</v>
      </c>
      <c r="O19" s="2">
        <v>6.74</v>
      </c>
      <c r="P19" s="2">
        <v>6.72</v>
      </c>
      <c r="Q19" s="2">
        <v>6.73</v>
      </c>
      <c r="R19" s="2">
        <v>6.74</v>
      </c>
      <c r="S19" s="2">
        <v>6.72</v>
      </c>
      <c r="T19" s="2">
        <v>6.71</v>
      </c>
      <c r="U19" s="2">
        <v>6.7</v>
      </c>
      <c r="V19" s="2">
        <v>6.7</v>
      </c>
      <c r="W19" s="2">
        <v>6.73</v>
      </c>
      <c r="X19" s="2">
        <v>6.65</v>
      </c>
      <c r="Y19" s="2">
        <v>6.62</v>
      </c>
      <c r="Z19" s="2">
        <v>6.62</v>
      </c>
      <c r="AA19" s="2">
        <v>6.62</v>
      </c>
      <c r="AB19" s="2">
        <v>6.61</v>
      </c>
    </row>
    <row r="20" spans="2:30" x14ac:dyDescent="0.25">
      <c r="B20" t="s">
        <v>13</v>
      </c>
      <c r="C20" s="2">
        <v>6.42</v>
      </c>
      <c r="D20" s="2">
        <v>6.72</v>
      </c>
      <c r="E20" s="2">
        <v>6.58</v>
      </c>
      <c r="F20" s="2">
        <v>6.54</v>
      </c>
      <c r="G20" s="2">
        <v>6.51</v>
      </c>
      <c r="H20" s="2">
        <v>6.5</v>
      </c>
      <c r="I20" s="2">
        <v>6.49</v>
      </c>
      <c r="J20" s="2">
        <v>6.34</v>
      </c>
      <c r="K20" s="2">
        <v>6.42</v>
      </c>
      <c r="L20" s="2">
        <v>6.43</v>
      </c>
      <c r="M20" s="2">
        <v>6.45</v>
      </c>
      <c r="N20" s="2">
        <v>6.45</v>
      </c>
      <c r="O20" s="2">
        <v>6.45</v>
      </c>
      <c r="P20" s="2">
        <v>6.42</v>
      </c>
      <c r="Q20" s="2">
        <v>6.44</v>
      </c>
      <c r="R20" s="2">
        <v>6.44</v>
      </c>
      <c r="S20" s="2">
        <v>6.43</v>
      </c>
      <c r="T20" s="2">
        <v>6.42</v>
      </c>
      <c r="U20" s="2">
        <v>6.41</v>
      </c>
      <c r="V20" s="2">
        <v>6.41</v>
      </c>
      <c r="W20" s="2">
        <v>6.52</v>
      </c>
      <c r="X20" s="2">
        <v>6.44</v>
      </c>
      <c r="Y20" s="2">
        <v>6.4</v>
      </c>
      <c r="Z20" s="2">
        <v>6.39</v>
      </c>
      <c r="AA20" s="2">
        <v>6.39</v>
      </c>
      <c r="AB20" s="2">
        <v>6.39</v>
      </c>
    </row>
    <row r="21" spans="2:30" x14ac:dyDescent="0.25">
      <c r="B21" t="s">
        <v>14</v>
      </c>
      <c r="C21" s="2">
        <v>6.8</v>
      </c>
      <c r="D21" s="2">
        <v>7.07</v>
      </c>
      <c r="E21" s="2">
        <v>6.9</v>
      </c>
      <c r="F21" s="2">
        <v>6.86</v>
      </c>
      <c r="G21" s="2">
        <v>6.83</v>
      </c>
      <c r="H21" s="2">
        <v>6.81</v>
      </c>
      <c r="I21" s="2">
        <v>6.81</v>
      </c>
      <c r="J21" s="2">
        <v>6.78</v>
      </c>
      <c r="K21" s="2">
        <v>6.87</v>
      </c>
      <c r="L21" s="2">
        <v>6.88</v>
      </c>
      <c r="M21" s="2">
        <v>6.9</v>
      </c>
      <c r="N21" s="2">
        <v>6.9</v>
      </c>
      <c r="O21" s="2">
        <v>6.9</v>
      </c>
      <c r="P21" s="2">
        <v>6.88</v>
      </c>
      <c r="Q21" s="2">
        <v>6.84</v>
      </c>
      <c r="R21" s="2">
        <v>6.85</v>
      </c>
      <c r="S21" s="2">
        <v>6.85</v>
      </c>
      <c r="T21" s="2">
        <v>6.83</v>
      </c>
      <c r="U21" s="2">
        <v>6.82</v>
      </c>
      <c r="V21" s="2">
        <v>6.83</v>
      </c>
      <c r="W21" s="2">
        <v>6.86</v>
      </c>
      <c r="X21" s="2">
        <v>6.76</v>
      </c>
      <c r="Y21" s="2">
        <v>6.73</v>
      </c>
      <c r="Z21" s="2">
        <v>6.72</v>
      </c>
      <c r="AA21" s="2">
        <v>6.72</v>
      </c>
      <c r="AB21" s="2">
        <v>6.71</v>
      </c>
    </row>
    <row r="23" spans="2:30" s="9" customFormat="1" x14ac:dyDescent="0.25">
      <c r="B23" s="10" t="s">
        <v>20</v>
      </c>
      <c r="C23" s="9">
        <f>1000/C6</f>
        <v>1.0077597500755819</v>
      </c>
      <c r="D23" s="9">
        <f t="shared" ref="D23:AB23" si="0">1000/D6</f>
        <v>1.0077597500755819</v>
      </c>
      <c r="E23" s="9">
        <f t="shared" si="0"/>
        <v>1.0081661457808246</v>
      </c>
      <c r="F23" s="9">
        <f t="shared" si="0"/>
        <v>1.0081661457808246</v>
      </c>
      <c r="G23" s="9">
        <f t="shared" si="0"/>
        <v>1.008471157724889</v>
      </c>
      <c r="H23" s="9">
        <f t="shared" si="0"/>
        <v>1.0088781275221952</v>
      </c>
      <c r="I23" s="9">
        <f t="shared" si="0"/>
        <v>1.0092854259184498</v>
      </c>
      <c r="J23" s="9">
        <f t="shared" si="0"/>
        <v>1.0101010101010102</v>
      </c>
      <c r="K23" s="9">
        <f t="shared" si="0"/>
        <v>1.010611419909045</v>
      </c>
      <c r="L23" s="9">
        <f t="shared" si="0"/>
        <v>1.0108157282927324</v>
      </c>
      <c r="M23" s="9">
        <f t="shared" si="0"/>
        <v>1.0113268608414241</v>
      </c>
      <c r="N23" s="9">
        <f t="shared" si="0"/>
        <v>1.0114291493880854</v>
      </c>
      <c r="O23" s="9">
        <f t="shared" si="0"/>
        <v>1.0117361392148927</v>
      </c>
      <c r="P23" s="9">
        <f t="shared" si="0"/>
        <v>1.0305028854080791</v>
      </c>
      <c r="Q23" s="9">
        <f t="shared" si="0"/>
        <v>1.029654036243822</v>
      </c>
      <c r="R23" s="9">
        <f t="shared" si="0"/>
        <v>1.029336078229542</v>
      </c>
      <c r="S23" s="9">
        <f t="shared" si="0"/>
        <v>1.0289124395513942</v>
      </c>
      <c r="T23" s="9">
        <f t="shared" si="0"/>
        <v>1.0285949393128986</v>
      </c>
      <c r="U23" s="9">
        <f t="shared" si="0"/>
        <v>1.0279605263157896</v>
      </c>
      <c r="V23" s="9">
        <f t="shared" si="0"/>
        <v>1.0275380189066996</v>
      </c>
      <c r="W23" s="9">
        <f t="shared" si="0"/>
        <v>1.0274324463166546</v>
      </c>
      <c r="X23" s="9">
        <f t="shared" si="0"/>
        <v>1.0271158586688578</v>
      </c>
      <c r="Y23" s="9">
        <f t="shared" si="0"/>
        <v>1.0269049086054631</v>
      </c>
      <c r="Z23" s="9">
        <f t="shared" si="0"/>
        <v>1.0267994660642776</v>
      </c>
      <c r="AA23" s="9">
        <f t="shared" si="0"/>
        <v>1.0265886459295761</v>
      </c>
      <c r="AB23" s="9">
        <f t="shared" si="0"/>
        <v>1.0264832683227263</v>
      </c>
    </row>
    <row r="24" spans="2:30" s="9" customFormat="1" x14ac:dyDescent="0.25">
      <c r="B24" s="10"/>
    </row>
    <row r="25" spans="2:30" x14ac:dyDescent="0.25">
      <c r="C25" s="12" t="s">
        <v>22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D25" s="1" t="s">
        <v>21</v>
      </c>
    </row>
    <row r="26" spans="2:30" x14ac:dyDescent="0.25">
      <c r="B26" t="str">
        <f>B10</f>
        <v>Sample 7</v>
      </c>
      <c r="C26" s="2">
        <f t="shared" ref="C26:C37" si="1">C10*C$23</f>
        <v>6.782223118008667</v>
      </c>
      <c r="D26" s="2">
        <f t="shared" ref="D26:AB36" si="2">D10*D$23</f>
        <v>6.8729214955154694</v>
      </c>
      <c r="E26" s="2">
        <f t="shared" si="2"/>
        <v>6.5429982861175517</v>
      </c>
      <c r="F26" s="2">
        <f t="shared" si="2"/>
        <v>6.7244681923581</v>
      </c>
      <c r="G26" s="2">
        <f t="shared" si="2"/>
        <v>6.7164179104477615</v>
      </c>
      <c r="H26" s="2">
        <f t="shared" si="2"/>
        <v>6.7090395480225986</v>
      </c>
      <c r="I26" s="2">
        <f t="shared" si="2"/>
        <v>6.7117480823576914</v>
      </c>
      <c r="J26" s="2">
        <f t="shared" si="2"/>
        <v>6.8888888888888893</v>
      </c>
      <c r="K26" s="2">
        <f t="shared" si="2"/>
        <v>6.922688226376958</v>
      </c>
      <c r="L26" s="2">
        <f t="shared" si="2"/>
        <v>6.9139795815222893</v>
      </c>
      <c r="M26" s="2">
        <f t="shared" si="2"/>
        <v>6.917475728155341</v>
      </c>
      <c r="N26" s="2">
        <f t="shared" si="2"/>
        <v>6.9181753818145042</v>
      </c>
      <c r="O26" s="2">
        <f t="shared" si="2"/>
        <v>6.9101578308377167</v>
      </c>
      <c r="P26" s="2">
        <f t="shared" si="2"/>
        <v>6.9352844187963729</v>
      </c>
      <c r="Q26" s="2">
        <f t="shared" si="2"/>
        <v>6.8677924217462927</v>
      </c>
      <c r="R26" s="2">
        <f t="shared" si="2"/>
        <v>6.8965517241379315</v>
      </c>
      <c r="S26" s="2">
        <f t="shared" si="2"/>
        <v>6.8937133449943415</v>
      </c>
      <c r="T26" s="2">
        <f t="shared" si="2"/>
        <v>6.8915860933964206</v>
      </c>
      <c r="U26" s="2">
        <f t="shared" si="2"/>
        <v>6.8976151315789478</v>
      </c>
      <c r="V26" s="2">
        <f t="shared" si="2"/>
        <v>6.8845047266748871</v>
      </c>
      <c r="W26" s="2">
        <f t="shared" si="2"/>
        <v>6.7810541456899207</v>
      </c>
      <c r="X26" s="2">
        <f t="shared" si="2"/>
        <v>6.7173377156943301</v>
      </c>
      <c r="Y26" s="2">
        <f t="shared" si="2"/>
        <v>6.7159581022797292</v>
      </c>
      <c r="Z26" s="2">
        <f t="shared" si="2"/>
        <v>6.715268508060376</v>
      </c>
      <c r="AA26" s="2">
        <f t="shared" si="2"/>
        <v>6.693357971460836</v>
      </c>
      <c r="AB26" s="2">
        <f t="shared" si="2"/>
        <v>6.7132005748306298</v>
      </c>
      <c r="AD26" s="2">
        <f>209.5/C26</f>
        <v>30.889576523031202</v>
      </c>
    </row>
    <row r="27" spans="2:30" x14ac:dyDescent="0.25">
      <c r="B27" t="str">
        <f t="shared" ref="B27:B37" si="3">B11</f>
        <v>Sample 8</v>
      </c>
      <c r="C27" s="2">
        <f t="shared" si="1"/>
        <v>6.9233094830192483</v>
      </c>
      <c r="D27" s="2">
        <f t="shared" ref="D27:R27" si="4">D11*D$23</f>
        <v>7.205482213040411</v>
      </c>
      <c r="E27" s="2">
        <f t="shared" si="4"/>
        <v>7.0269180360923471</v>
      </c>
      <c r="F27" s="2">
        <f t="shared" si="4"/>
        <v>6.9865913902611148</v>
      </c>
      <c r="G27" s="2">
        <f t="shared" si="4"/>
        <v>6.9685356998789834</v>
      </c>
      <c r="H27" s="2">
        <f t="shared" si="4"/>
        <v>6.9511702986279245</v>
      </c>
      <c r="I27" s="2">
        <f t="shared" si="4"/>
        <v>6.9438837303189347</v>
      </c>
      <c r="J27" s="2">
        <f t="shared" si="4"/>
        <v>6.8989898989898997</v>
      </c>
      <c r="K27" s="2">
        <f t="shared" si="4"/>
        <v>7.0439615967660432</v>
      </c>
      <c r="L27" s="2">
        <f t="shared" si="4"/>
        <v>6.9948448397857081</v>
      </c>
      <c r="M27" s="2">
        <f t="shared" si="4"/>
        <v>6.9983818770226547</v>
      </c>
      <c r="N27" s="2">
        <f t="shared" si="4"/>
        <v>6.9990897137655503</v>
      </c>
      <c r="O27" s="2">
        <f t="shared" si="4"/>
        <v>7.0012140833670573</v>
      </c>
      <c r="P27" s="2">
        <f t="shared" si="4"/>
        <v>7.0486397361912605</v>
      </c>
      <c r="Q27" s="2">
        <f t="shared" si="4"/>
        <v>7.0428336079077427</v>
      </c>
      <c r="R27" s="2">
        <f t="shared" si="4"/>
        <v>7.0509521358723619</v>
      </c>
      <c r="S27" s="2">
        <f t="shared" si="2"/>
        <v>7.04805021092705</v>
      </c>
      <c r="T27" s="2">
        <f t="shared" si="2"/>
        <v>7.0458753342933553</v>
      </c>
      <c r="U27" s="2">
        <f t="shared" si="2"/>
        <v>7.0415296052631584</v>
      </c>
      <c r="V27" s="2">
        <f t="shared" si="2"/>
        <v>7.028360049321825</v>
      </c>
      <c r="W27" s="2">
        <f t="shared" si="2"/>
        <v>7.068735230658584</v>
      </c>
      <c r="X27" s="2">
        <f t="shared" si="2"/>
        <v>6.9741166803615444</v>
      </c>
      <c r="Y27" s="2">
        <f t="shared" si="2"/>
        <v>6.9418771821729308</v>
      </c>
      <c r="Z27" s="2">
        <f t="shared" si="2"/>
        <v>6.9411643905945164</v>
      </c>
      <c r="AA27" s="2">
        <f t="shared" si="2"/>
        <v>6.9294733600246383</v>
      </c>
      <c r="AB27" s="2">
        <f t="shared" si="2"/>
        <v>6.9287620611784027</v>
      </c>
      <c r="AD27" s="2">
        <f t="shared" ref="AD27:AD37" si="5">209.5/C27</f>
        <v>30.260094614264919</v>
      </c>
    </row>
    <row r="28" spans="2:30" x14ac:dyDescent="0.25">
      <c r="B28" t="str">
        <f t="shared" si="3"/>
        <v>Sample 9</v>
      </c>
      <c r="C28" s="2">
        <f t="shared" si="1"/>
        <v>6.6814471430011082</v>
      </c>
      <c r="D28" s="2">
        <f t="shared" si="2"/>
        <v>6.913231885518492</v>
      </c>
      <c r="E28" s="2">
        <f t="shared" si="2"/>
        <v>6.7345498538159081</v>
      </c>
      <c r="F28" s="2">
        <f t="shared" si="2"/>
        <v>6.6841415465268676</v>
      </c>
      <c r="G28" s="2">
        <f t="shared" si="2"/>
        <v>6.676079064138766</v>
      </c>
      <c r="H28" s="2">
        <f t="shared" si="2"/>
        <v>6.658595641646488</v>
      </c>
      <c r="I28" s="2">
        <f t="shared" si="2"/>
        <v>6.6612838110617689</v>
      </c>
      <c r="J28" s="2">
        <f t="shared" si="2"/>
        <v>6.7272727272727275</v>
      </c>
      <c r="K28" s="2">
        <f t="shared" si="2"/>
        <v>6.7812026275896917</v>
      </c>
      <c r="L28" s="2">
        <f t="shared" si="2"/>
        <v>6.7825735368442341</v>
      </c>
      <c r="M28" s="2">
        <f t="shared" si="2"/>
        <v>6.7860032362459553</v>
      </c>
      <c r="N28" s="2">
        <f t="shared" si="2"/>
        <v>6.7866895923940529</v>
      </c>
      <c r="O28" s="2">
        <f t="shared" si="2"/>
        <v>6.7786321327397809</v>
      </c>
      <c r="P28" s="2">
        <f t="shared" si="2"/>
        <v>6.7910140148392415</v>
      </c>
      <c r="Q28" s="2">
        <f t="shared" si="2"/>
        <v>6.7545304777594719</v>
      </c>
      <c r="R28" s="2">
        <f t="shared" si="2"/>
        <v>6.7730313947503866</v>
      </c>
      <c r="S28" s="2">
        <f t="shared" si="2"/>
        <v>6.770243852248174</v>
      </c>
      <c r="T28" s="2">
        <f t="shared" si="2"/>
        <v>6.7784406500720014</v>
      </c>
      <c r="U28" s="2">
        <f t="shared" si="2"/>
        <v>6.7742598684210531</v>
      </c>
      <c r="V28" s="2">
        <f t="shared" si="2"/>
        <v>6.77147554459515</v>
      </c>
      <c r="W28" s="2">
        <f t="shared" si="2"/>
        <v>6.7296825233740876</v>
      </c>
      <c r="X28" s="2">
        <f t="shared" si="2"/>
        <v>6.8508627773212813</v>
      </c>
      <c r="Y28" s="2">
        <f t="shared" si="2"/>
        <v>6.6235366605052377</v>
      </c>
      <c r="Z28" s="2">
        <f t="shared" si="2"/>
        <v>6.6228565561145913</v>
      </c>
      <c r="AA28" s="2">
        <f t="shared" si="2"/>
        <v>6.765219176675906</v>
      </c>
      <c r="AB28" s="2">
        <f t="shared" si="2"/>
        <v>6.6208170806815847</v>
      </c>
      <c r="AD28" s="2">
        <f t="shared" si="5"/>
        <v>31.355482654600305</v>
      </c>
    </row>
    <row r="29" spans="2:30" x14ac:dyDescent="0.25">
      <c r="B29" t="str">
        <f t="shared" si="3"/>
        <v>Sample 10</v>
      </c>
      <c r="C29" s="2">
        <f t="shared" si="1"/>
        <v>7.0240854580268062</v>
      </c>
      <c r="D29" s="2">
        <f t="shared" si="2"/>
        <v>7.1349390305351204</v>
      </c>
      <c r="E29" s="2">
        <f t="shared" si="2"/>
        <v>6.9966730517189237</v>
      </c>
      <c r="F29" s="2">
        <f t="shared" si="2"/>
        <v>6.9563464058876905</v>
      </c>
      <c r="G29" s="2">
        <f t="shared" si="2"/>
        <v>6.9382815651472365</v>
      </c>
      <c r="H29" s="2">
        <f t="shared" si="2"/>
        <v>6.9209039548022595</v>
      </c>
      <c r="I29" s="2">
        <f t="shared" si="2"/>
        <v>6.9136051675413812</v>
      </c>
      <c r="J29" s="2">
        <f t="shared" si="2"/>
        <v>7.0101010101010113</v>
      </c>
      <c r="K29" s="2">
        <f t="shared" si="2"/>
        <v>7.0742799393633149</v>
      </c>
      <c r="L29" s="2">
        <f t="shared" si="2"/>
        <v>7.075710098049127</v>
      </c>
      <c r="M29" s="2">
        <f t="shared" si="2"/>
        <v>7.0894012944983826</v>
      </c>
      <c r="N29" s="2">
        <f t="shared" si="2"/>
        <v>7.0901183372104786</v>
      </c>
      <c r="O29" s="2">
        <f t="shared" si="2"/>
        <v>7.0922703358963979</v>
      </c>
      <c r="P29" s="2">
        <f t="shared" si="2"/>
        <v>7.1723000824402305</v>
      </c>
      <c r="Q29" s="2">
        <f t="shared" si="2"/>
        <v>7.1149093904448106</v>
      </c>
      <c r="R29" s="2">
        <f t="shared" si="2"/>
        <v>7.1127123005661357</v>
      </c>
      <c r="S29" s="2">
        <f t="shared" si="2"/>
        <v>7.1097849573001346</v>
      </c>
      <c r="T29" s="2">
        <f t="shared" si="2"/>
        <v>7.107591030652129</v>
      </c>
      <c r="U29" s="2">
        <f t="shared" si="2"/>
        <v>7.0929276315789487</v>
      </c>
      <c r="V29" s="2">
        <f t="shared" si="2"/>
        <v>7.0900123304562275</v>
      </c>
      <c r="W29" s="2">
        <f t="shared" si="2"/>
        <v>7.0379122572690838</v>
      </c>
      <c r="X29" s="2">
        <f t="shared" si="2"/>
        <v>6.9638455217748563</v>
      </c>
      <c r="Y29" s="2">
        <f t="shared" si="2"/>
        <v>6.9316081330868764</v>
      </c>
      <c r="Z29" s="2">
        <f t="shared" si="2"/>
        <v>6.9308963959338739</v>
      </c>
      <c r="AA29" s="2">
        <f t="shared" si="2"/>
        <v>6.9192074735653435</v>
      </c>
      <c r="AB29" s="2">
        <f t="shared" si="2"/>
        <v>6.9184972284951751</v>
      </c>
      <c r="AD29" s="2">
        <f t="shared" si="5"/>
        <v>29.825946915351508</v>
      </c>
    </row>
    <row r="30" spans="2:30" x14ac:dyDescent="0.25">
      <c r="B30" t="str">
        <f t="shared" si="3"/>
        <v>Sample 11</v>
      </c>
      <c r="C30" s="2">
        <f t="shared" si="1"/>
        <v>6.7217575330041317</v>
      </c>
      <c r="D30" s="2">
        <f t="shared" si="2"/>
        <v>6.9333870805200037</v>
      </c>
      <c r="E30" s="2">
        <f t="shared" si="2"/>
        <v>6.7446315152737171</v>
      </c>
      <c r="F30" s="2">
        <f t="shared" si="2"/>
        <v>6.6942232079846749</v>
      </c>
      <c r="G30" s="2">
        <f t="shared" si="2"/>
        <v>6.676079064138766</v>
      </c>
      <c r="H30" s="2">
        <f t="shared" si="2"/>
        <v>6.658595641646488</v>
      </c>
      <c r="I30" s="2">
        <f t="shared" si="2"/>
        <v>6.6511909568025844</v>
      </c>
      <c r="J30" s="2">
        <f t="shared" si="2"/>
        <v>6.7575757575757587</v>
      </c>
      <c r="K30" s="2">
        <f t="shared" si="2"/>
        <v>6.8519454269833258</v>
      </c>
      <c r="L30" s="2">
        <f t="shared" si="2"/>
        <v>6.863438795107653</v>
      </c>
      <c r="M30" s="2">
        <f t="shared" si="2"/>
        <v>6.8770226537216832</v>
      </c>
      <c r="N30" s="2">
        <f t="shared" si="2"/>
        <v>6.8878325073328606</v>
      </c>
      <c r="O30" s="2">
        <f t="shared" si="2"/>
        <v>6.8899231080534191</v>
      </c>
      <c r="P30" s="2">
        <f t="shared" si="2"/>
        <v>7.0177246496290184</v>
      </c>
      <c r="Q30" s="2">
        <f t="shared" si="2"/>
        <v>6.9295716639209228</v>
      </c>
      <c r="R30" s="2">
        <f t="shared" si="2"/>
        <v>6.9377251672671134</v>
      </c>
      <c r="S30" s="2">
        <f t="shared" si="2"/>
        <v>6.9245807181808834</v>
      </c>
      <c r="T30" s="2">
        <f t="shared" si="2"/>
        <v>6.9121579921826779</v>
      </c>
      <c r="U30" s="2">
        <f t="shared" si="2"/>
        <v>6.8976151315789478</v>
      </c>
      <c r="V30" s="2">
        <f t="shared" si="2"/>
        <v>6.894780106863954</v>
      </c>
      <c r="W30" s="2">
        <f t="shared" si="2"/>
        <v>6.8324257680057539</v>
      </c>
      <c r="X30" s="2">
        <f t="shared" si="2"/>
        <v>6.7276088742810183</v>
      </c>
      <c r="Y30" s="2">
        <f t="shared" si="2"/>
        <v>6.7056890531936748</v>
      </c>
      <c r="Z30" s="2">
        <f t="shared" si="2"/>
        <v>6.69473251873909</v>
      </c>
      <c r="AA30" s="2">
        <f t="shared" si="2"/>
        <v>6.693357971460836</v>
      </c>
      <c r="AB30" s="2">
        <f t="shared" si="2"/>
        <v>6.6926709094641748</v>
      </c>
      <c r="AD30" s="2">
        <f t="shared" si="5"/>
        <v>31.167443778110947</v>
      </c>
    </row>
    <row r="31" spans="2:30" x14ac:dyDescent="0.25">
      <c r="B31" t="str">
        <f t="shared" si="3"/>
        <v>Sample 12</v>
      </c>
      <c r="C31" s="2">
        <f t="shared" si="1"/>
        <v>6.7318351305048871</v>
      </c>
      <c r="D31" s="2">
        <f t="shared" si="2"/>
        <v>6.9434646780207592</v>
      </c>
      <c r="E31" s="2">
        <f t="shared" si="2"/>
        <v>6.8555297913096069</v>
      </c>
      <c r="F31" s="2">
        <f t="shared" si="2"/>
        <v>6.8252848069361827</v>
      </c>
      <c r="G31" s="2">
        <f t="shared" si="2"/>
        <v>6.8071803146430012</v>
      </c>
      <c r="H31" s="2">
        <f t="shared" si="2"/>
        <v>6.7897497982243742</v>
      </c>
      <c r="I31" s="2">
        <f t="shared" si="2"/>
        <v>6.7924909164311682</v>
      </c>
      <c r="J31" s="2">
        <f t="shared" si="2"/>
        <v>6.7878787878787881</v>
      </c>
      <c r="K31" s="2">
        <f t="shared" si="2"/>
        <v>6.821627084386054</v>
      </c>
      <c r="L31" s="2">
        <f t="shared" si="2"/>
        <v>6.8230061659759436</v>
      </c>
      <c r="M31" s="2">
        <f t="shared" si="2"/>
        <v>6.826456310679613</v>
      </c>
      <c r="N31" s="2">
        <f t="shared" si="2"/>
        <v>6.827146758369576</v>
      </c>
      <c r="O31" s="2">
        <f t="shared" si="2"/>
        <v>6.8292189397005254</v>
      </c>
      <c r="P31" s="2">
        <f t="shared" si="2"/>
        <v>6.9352844187963729</v>
      </c>
      <c r="Q31" s="2">
        <f t="shared" si="2"/>
        <v>6.9398682042833606</v>
      </c>
      <c r="R31" s="2">
        <f t="shared" si="2"/>
        <v>6.948018528049408</v>
      </c>
      <c r="S31" s="2">
        <f t="shared" si="2"/>
        <v>6.934869842576397</v>
      </c>
      <c r="T31" s="2">
        <f t="shared" si="2"/>
        <v>6.9224439415758079</v>
      </c>
      <c r="U31" s="2">
        <f t="shared" si="2"/>
        <v>6.9078947368421062</v>
      </c>
      <c r="V31" s="2">
        <f t="shared" si="2"/>
        <v>6.905055487053021</v>
      </c>
      <c r="W31" s="2">
        <f t="shared" si="2"/>
        <v>6.9454433371005848</v>
      </c>
      <c r="X31" s="2">
        <f t="shared" si="2"/>
        <v>6.8816762530813476</v>
      </c>
      <c r="Y31" s="2">
        <f t="shared" si="2"/>
        <v>6.869993838570549</v>
      </c>
      <c r="Z31" s="2">
        <f t="shared" si="2"/>
        <v>6.8590204333093743</v>
      </c>
      <c r="AA31" s="2">
        <f t="shared" si="2"/>
        <v>6.8473462683502726</v>
      </c>
      <c r="AB31" s="2">
        <f t="shared" si="2"/>
        <v>6.8466433997125842</v>
      </c>
      <c r="AD31" s="2">
        <f t="shared" si="5"/>
        <v>31.120785928143714</v>
      </c>
    </row>
    <row r="32" spans="2:30" x14ac:dyDescent="0.25">
      <c r="B32" t="str">
        <f t="shared" si="3"/>
        <v>Sample 13</v>
      </c>
      <c r="C32" s="2">
        <f t="shared" si="1"/>
        <v>7.0039302630252944</v>
      </c>
      <c r="D32" s="2">
        <f t="shared" si="2"/>
        <v>7.2659477980449454</v>
      </c>
      <c r="E32" s="2">
        <f t="shared" si="2"/>
        <v>7.1579796350438549</v>
      </c>
      <c r="F32" s="2">
        <f t="shared" si="2"/>
        <v>7.1277346506704307</v>
      </c>
      <c r="G32" s="2">
        <f t="shared" si="2"/>
        <v>7.0996369503832186</v>
      </c>
      <c r="H32" s="2">
        <f t="shared" si="2"/>
        <v>7.0823244552058098</v>
      </c>
      <c r="I32" s="2">
        <f t="shared" si="2"/>
        <v>7.0750908356883331</v>
      </c>
      <c r="J32" s="2">
        <f t="shared" si="2"/>
        <v>7.0202020202020208</v>
      </c>
      <c r="K32" s="2">
        <f t="shared" si="2"/>
        <v>7.0540677109651346</v>
      </c>
      <c r="L32" s="2">
        <f t="shared" si="2"/>
        <v>7.0554937834832723</v>
      </c>
      <c r="M32" s="2">
        <f t="shared" si="2"/>
        <v>7.0691747572815542</v>
      </c>
      <c r="N32" s="2">
        <f t="shared" si="2"/>
        <v>7.069889754222717</v>
      </c>
      <c r="O32" s="2">
        <f t="shared" si="2"/>
        <v>7.0720356131121003</v>
      </c>
      <c r="P32" s="2">
        <f t="shared" si="2"/>
        <v>7.1826051112943112</v>
      </c>
      <c r="Q32" s="2">
        <f t="shared" si="2"/>
        <v>7.2075782537067541</v>
      </c>
      <c r="R32" s="2">
        <f t="shared" si="2"/>
        <v>7.2259392691713842</v>
      </c>
      <c r="S32" s="2">
        <f t="shared" si="2"/>
        <v>7.1920979524642457</v>
      </c>
      <c r="T32" s="2">
        <f t="shared" si="2"/>
        <v>7.1795926764040328</v>
      </c>
      <c r="U32" s="2">
        <f t="shared" si="2"/>
        <v>7.1648848684210531</v>
      </c>
      <c r="V32" s="2">
        <f t="shared" si="2"/>
        <v>7.161939991779696</v>
      </c>
      <c r="W32" s="2">
        <f t="shared" si="2"/>
        <v>7.2433987465324154</v>
      </c>
      <c r="X32" s="2">
        <f t="shared" si="2"/>
        <v>7.158997534921939</v>
      </c>
      <c r="Y32" s="2">
        <f t="shared" si="2"/>
        <v>7.1267200657219147</v>
      </c>
      <c r="Z32" s="2">
        <f t="shared" si="2"/>
        <v>7.1157202998254441</v>
      </c>
      <c r="AA32" s="2">
        <f t="shared" si="2"/>
        <v>7.1142593162919621</v>
      </c>
      <c r="AB32" s="2">
        <f t="shared" si="2"/>
        <v>7.1032642167932663</v>
      </c>
      <c r="AD32" s="2">
        <f t="shared" si="5"/>
        <v>29.911776978417269</v>
      </c>
    </row>
    <row r="33" spans="2:30" x14ac:dyDescent="0.25">
      <c r="B33" t="str">
        <f t="shared" si="3"/>
        <v>Sample 14</v>
      </c>
      <c r="C33" s="2">
        <f t="shared" si="1"/>
        <v>6.8930766905169802</v>
      </c>
      <c r="D33" s="2">
        <f t="shared" si="2"/>
        <v>7.1954046155396547</v>
      </c>
      <c r="E33" s="2">
        <f t="shared" si="2"/>
        <v>7.0571630204657723</v>
      </c>
      <c r="F33" s="2">
        <f t="shared" si="2"/>
        <v>7.016836374634539</v>
      </c>
      <c r="G33" s="2">
        <f t="shared" si="2"/>
        <v>6.9887051230334807</v>
      </c>
      <c r="H33" s="2">
        <f t="shared" si="2"/>
        <v>6.9713478611783692</v>
      </c>
      <c r="I33" s="2">
        <f t="shared" si="2"/>
        <v>6.9640694388373046</v>
      </c>
      <c r="J33" s="2">
        <f t="shared" si="2"/>
        <v>6.8181818181818183</v>
      </c>
      <c r="K33" s="2">
        <f t="shared" si="2"/>
        <v>6.922688226376958</v>
      </c>
      <c r="L33" s="2">
        <f t="shared" si="2"/>
        <v>6.9443040533710718</v>
      </c>
      <c r="M33" s="2">
        <f t="shared" si="2"/>
        <v>6.9579288025889978</v>
      </c>
      <c r="N33" s="2">
        <f t="shared" si="2"/>
        <v>6.9586325477900273</v>
      </c>
      <c r="O33" s="2">
        <f t="shared" si="2"/>
        <v>6.9708619991906104</v>
      </c>
      <c r="P33" s="2">
        <f t="shared" si="2"/>
        <v>7.0898598516075841</v>
      </c>
      <c r="Q33" s="2">
        <f t="shared" si="2"/>
        <v>7.104612850082372</v>
      </c>
      <c r="R33" s="2">
        <f t="shared" si="2"/>
        <v>7.1230056613484303</v>
      </c>
      <c r="S33" s="2">
        <f t="shared" si="2"/>
        <v>7.0892067085091055</v>
      </c>
      <c r="T33" s="2">
        <f t="shared" si="2"/>
        <v>7.0767331824727417</v>
      </c>
      <c r="U33" s="2">
        <f t="shared" si="2"/>
        <v>7.0518092105263168</v>
      </c>
      <c r="V33" s="2">
        <f t="shared" si="2"/>
        <v>7.0489108096999598</v>
      </c>
      <c r="W33" s="2">
        <f t="shared" si="2"/>
        <v>7.1714784752902503</v>
      </c>
      <c r="X33" s="2">
        <f t="shared" si="2"/>
        <v>7.0768282662284303</v>
      </c>
      <c r="Y33" s="2">
        <f t="shared" si="2"/>
        <v>7.0342986239474223</v>
      </c>
      <c r="Z33" s="2">
        <f t="shared" si="2"/>
        <v>7.0233083478796585</v>
      </c>
      <c r="AA33" s="2">
        <f t="shared" si="2"/>
        <v>7.0218663381583006</v>
      </c>
      <c r="AB33" s="2">
        <f t="shared" si="2"/>
        <v>7.0108807226442202</v>
      </c>
      <c r="AD33" s="2">
        <f t="shared" si="5"/>
        <v>30.392814327485382</v>
      </c>
    </row>
    <row r="34" spans="2:30" x14ac:dyDescent="0.25">
      <c r="B34" t="str">
        <f t="shared" si="3"/>
        <v>Sample 15</v>
      </c>
      <c r="C34" s="2">
        <f t="shared" si="1"/>
        <v>7.0140078605260499</v>
      </c>
      <c r="D34" s="2">
        <f t="shared" si="2"/>
        <v>7.2457926030434345</v>
      </c>
      <c r="E34" s="2">
        <f t="shared" si="2"/>
        <v>7.0974896662970055</v>
      </c>
      <c r="F34" s="2">
        <f t="shared" si="2"/>
        <v>7.0571630204657723</v>
      </c>
      <c r="G34" s="2">
        <f t="shared" si="2"/>
        <v>7.0290439693424762</v>
      </c>
      <c r="H34" s="2">
        <f t="shared" si="2"/>
        <v>7.011702986279257</v>
      </c>
      <c r="I34" s="2">
        <f t="shared" si="2"/>
        <v>7.0044408558740425</v>
      </c>
      <c r="J34" s="2">
        <f t="shared" si="2"/>
        <v>7.0505050505050511</v>
      </c>
      <c r="K34" s="2">
        <f t="shared" si="2"/>
        <v>7.1248105103587669</v>
      </c>
      <c r="L34" s="2">
        <f t="shared" si="2"/>
        <v>7.1363590417466902</v>
      </c>
      <c r="M34" s="2">
        <f t="shared" si="2"/>
        <v>7.1500809061488688</v>
      </c>
      <c r="N34" s="2">
        <f t="shared" si="2"/>
        <v>7.1508040861737641</v>
      </c>
      <c r="O34" s="2">
        <f t="shared" si="2"/>
        <v>7.1529745042492916</v>
      </c>
      <c r="P34" s="2">
        <f t="shared" si="2"/>
        <v>7.2547403132728769</v>
      </c>
      <c r="Q34" s="2">
        <f t="shared" si="2"/>
        <v>7.2281713344316305</v>
      </c>
      <c r="R34" s="2">
        <f t="shared" si="2"/>
        <v>7.2362326299536806</v>
      </c>
      <c r="S34" s="2">
        <f t="shared" si="2"/>
        <v>7.212676201255273</v>
      </c>
      <c r="T34" s="2">
        <f t="shared" si="2"/>
        <v>7.2104505245834192</v>
      </c>
      <c r="U34" s="2">
        <f t="shared" si="2"/>
        <v>7.1957236842105274</v>
      </c>
      <c r="V34" s="2">
        <f t="shared" si="2"/>
        <v>7.1927661323468968</v>
      </c>
      <c r="W34" s="2">
        <f t="shared" si="2"/>
        <v>7.1612041508270829</v>
      </c>
      <c r="X34" s="2">
        <f t="shared" si="2"/>
        <v>7.0665571076417413</v>
      </c>
      <c r="Y34" s="2">
        <f t="shared" si="2"/>
        <v>7.0342986239474223</v>
      </c>
      <c r="Z34" s="2">
        <f t="shared" si="2"/>
        <v>7.0233083478796585</v>
      </c>
      <c r="AA34" s="2">
        <f t="shared" si="2"/>
        <v>7.0218663381583006</v>
      </c>
      <c r="AB34" s="2">
        <f t="shared" si="2"/>
        <v>7.0108807226442202</v>
      </c>
      <c r="AD34" s="2">
        <f t="shared" si="5"/>
        <v>29.868800287356326</v>
      </c>
    </row>
    <row r="35" spans="2:30" x14ac:dyDescent="0.25">
      <c r="B35" t="str">
        <f t="shared" si="3"/>
        <v>Sample 16</v>
      </c>
      <c r="C35" s="2">
        <f t="shared" si="1"/>
        <v>6.7519903255063989</v>
      </c>
      <c r="D35" s="2">
        <f t="shared" si="2"/>
        <v>7.0140078605260499</v>
      </c>
      <c r="E35" s="2">
        <f t="shared" si="2"/>
        <v>6.8454481298517997</v>
      </c>
      <c r="F35" s="2">
        <f t="shared" si="2"/>
        <v>6.8051214840205665</v>
      </c>
      <c r="G35" s="2">
        <f t="shared" si="2"/>
        <v>6.7870108914885039</v>
      </c>
      <c r="H35" s="2">
        <f t="shared" si="2"/>
        <v>6.7695722356739294</v>
      </c>
      <c r="I35" s="2">
        <f t="shared" si="2"/>
        <v>6.7723052079127983</v>
      </c>
      <c r="J35" s="2">
        <f t="shared" si="2"/>
        <v>6.717171717171718</v>
      </c>
      <c r="K35" s="2">
        <f t="shared" si="2"/>
        <v>6.7913087417887823</v>
      </c>
      <c r="L35" s="2">
        <f t="shared" si="2"/>
        <v>6.7926816941271611</v>
      </c>
      <c r="M35" s="2">
        <f t="shared" si="2"/>
        <v>6.8163430420711988</v>
      </c>
      <c r="N35" s="2">
        <f t="shared" si="2"/>
        <v>6.8170324668756956</v>
      </c>
      <c r="O35" s="2">
        <f t="shared" si="2"/>
        <v>6.819101578308377</v>
      </c>
      <c r="P35" s="2">
        <f t="shared" si="2"/>
        <v>6.9249793899422913</v>
      </c>
      <c r="Q35" s="2">
        <f t="shared" si="2"/>
        <v>6.9295716639209228</v>
      </c>
      <c r="R35" s="2">
        <f t="shared" si="2"/>
        <v>6.9377251672671134</v>
      </c>
      <c r="S35" s="2">
        <f t="shared" si="2"/>
        <v>6.9142915937853688</v>
      </c>
      <c r="T35" s="2">
        <f t="shared" si="2"/>
        <v>6.9018720427895497</v>
      </c>
      <c r="U35" s="2">
        <f t="shared" si="2"/>
        <v>6.8873355263157903</v>
      </c>
      <c r="V35" s="2">
        <f t="shared" si="2"/>
        <v>6.8845047266748871</v>
      </c>
      <c r="W35" s="2">
        <f t="shared" si="2"/>
        <v>6.9146203637110863</v>
      </c>
      <c r="X35" s="2">
        <f t="shared" si="2"/>
        <v>6.8303204601479051</v>
      </c>
      <c r="Y35" s="2">
        <f t="shared" si="2"/>
        <v>6.7981104949681663</v>
      </c>
      <c r="Z35" s="2">
        <f t="shared" si="2"/>
        <v>6.7974124653455181</v>
      </c>
      <c r="AA35" s="2">
        <f t="shared" si="2"/>
        <v>6.796016836053794</v>
      </c>
      <c r="AB35" s="2">
        <f t="shared" si="2"/>
        <v>6.7850544036132208</v>
      </c>
      <c r="AD35" s="2">
        <f t="shared" si="5"/>
        <v>31.027888059701496</v>
      </c>
    </row>
    <row r="36" spans="2:30" x14ac:dyDescent="0.25">
      <c r="B36" t="str">
        <f t="shared" si="3"/>
        <v>Sample 17</v>
      </c>
      <c r="C36" s="2">
        <f t="shared" si="1"/>
        <v>6.4698175954852362</v>
      </c>
      <c r="D36" s="2">
        <f t="shared" si="2"/>
        <v>6.7721455205079106</v>
      </c>
      <c r="E36" s="2">
        <f t="shared" si="2"/>
        <v>6.6337332392378263</v>
      </c>
      <c r="F36" s="2">
        <f t="shared" si="2"/>
        <v>6.5934065934065931</v>
      </c>
      <c r="G36" s="2">
        <f t="shared" si="2"/>
        <v>6.5651472367890271</v>
      </c>
      <c r="H36" s="2">
        <f t="shared" si="2"/>
        <v>6.5577078288942685</v>
      </c>
      <c r="I36" s="2">
        <f t="shared" si="2"/>
        <v>6.5502624142107395</v>
      </c>
      <c r="J36" s="2">
        <f t="shared" si="2"/>
        <v>6.404040404040404</v>
      </c>
      <c r="K36" s="2">
        <f t="shared" si="2"/>
        <v>6.4881253158160686</v>
      </c>
      <c r="L36" s="2">
        <f t="shared" si="2"/>
        <v>6.4995451329222691</v>
      </c>
      <c r="M36" s="2">
        <f t="shared" si="2"/>
        <v>6.5230582524271856</v>
      </c>
      <c r="N36" s="2">
        <f t="shared" si="2"/>
        <v>6.5237180135531512</v>
      </c>
      <c r="O36" s="2">
        <f t="shared" si="2"/>
        <v>6.5256980979360577</v>
      </c>
      <c r="P36" s="2">
        <f t="shared" si="2"/>
        <v>6.615828524319868</v>
      </c>
      <c r="Q36" s="2">
        <f t="shared" si="2"/>
        <v>6.6309719934102143</v>
      </c>
      <c r="R36" s="2">
        <f t="shared" si="2"/>
        <v>6.6289243437982508</v>
      </c>
      <c r="S36" s="2">
        <f t="shared" si="2"/>
        <v>6.6159069863154647</v>
      </c>
      <c r="T36" s="2">
        <f t="shared" si="2"/>
        <v>6.6035795103888084</v>
      </c>
      <c r="U36" s="2">
        <f t="shared" si="2"/>
        <v>6.5892269736842115</v>
      </c>
      <c r="V36" s="2">
        <f t="shared" si="2"/>
        <v>6.5865187011919444</v>
      </c>
      <c r="W36" s="2">
        <f t="shared" si="2"/>
        <v>6.6988595499845882</v>
      </c>
      <c r="X36" s="2">
        <f t="shared" ref="X36:AB37" si="6">X20*X$23</f>
        <v>6.6146261298274442</v>
      </c>
      <c r="Y36" s="2">
        <f t="shared" si="6"/>
        <v>6.5721914150749647</v>
      </c>
      <c r="Z36" s="2">
        <f t="shared" si="6"/>
        <v>6.5612485881507334</v>
      </c>
      <c r="AA36" s="2">
        <f t="shared" si="6"/>
        <v>6.5599014474899908</v>
      </c>
      <c r="AB36" s="2">
        <f t="shared" si="6"/>
        <v>6.5592280845822204</v>
      </c>
      <c r="AD36" s="2">
        <f t="shared" si="5"/>
        <v>32.381129283489095</v>
      </c>
    </row>
    <row r="37" spans="2:30" x14ac:dyDescent="0.25">
      <c r="B37" t="str">
        <f t="shared" si="3"/>
        <v>Sample 18</v>
      </c>
      <c r="C37" s="2">
        <f t="shared" si="1"/>
        <v>6.8527663005139567</v>
      </c>
      <c r="D37" s="2">
        <f t="shared" ref="D37:W37" si="7">D21*D$23</f>
        <v>7.1248614330343649</v>
      </c>
      <c r="E37" s="2">
        <f t="shared" si="7"/>
        <v>6.9563464058876905</v>
      </c>
      <c r="F37" s="2">
        <f t="shared" si="7"/>
        <v>6.9160197600564572</v>
      </c>
      <c r="G37" s="2">
        <f t="shared" si="7"/>
        <v>6.8878580072609923</v>
      </c>
      <c r="H37" s="2">
        <f t="shared" si="7"/>
        <v>6.8704600484261489</v>
      </c>
      <c r="I37" s="2">
        <f t="shared" si="7"/>
        <v>6.8732337505046432</v>
      </c>
      <c r="J37" s="2">
        <f t="shared" si="7"/>
        <v>6.8484848484848495</v>
      </c>
      <c r="K37" s="2">
        <f t="shared" si="7"/>
        <v>6.9429004547751392</v>
      </c>
      <c r="L37" s="2">
        <f t="shared" si="7"/>
        <v>6.9544122106539987</v>
      </c>
      <c r="M37" s="2">
        <f t="shared" si="7"/>
        <v>6.9781553398058263</v>
      </c>
      <c r="N37" s="2">
        <f t="shared" si="7"/>
        <v>6.9788611307777897</v>
      </c>
      <c r="O37" s="2">
        <f t="shared" si="7"/>
        <v>6.9809793605827597</v>
      </c>
      <c r="P37" s="2">
        <f t="shared" si="7"/>
        <v>7.0898598516075841</v>
      </c>
      <c r="Q37" s="2">
        <f t="shared" si="7"/>
        <v>7.0428336079077427</v>
      </c>
      <c r="R37" s="2">
        <f t="shared" si="7"/>
        <v>7.0509521358723619</v>
      </c>
      <c r="S37" s="2">
        <f t="shared" si="7"/>
        <v>7.04805021092705</v>
      </c>
      <c r="T37" s="2">
        <f t="shared" si="7"/>
        <v>7.0253034355070971</v>
      </c>
      <c r="U37" s="2">
        <f t="shared" si="7"/>
        <v>7.010690789473685</v>
      </c>
      <c r="V37" s="2">
        <f t="shared" si="7"/>
        <v>7.0180846691327581</v>
      </c>
      <c r="W37" s="2">
        <f t="shared" si="7"/>
        <v>7.0481865817322511</v>
      </c>
      <c r="X37" s="2">
        <f t="shared" si="6"/>
        <v>6.9433032046014782</v>
      </c>
      <c r="Y37" s="2">
        <f t="shared" si="6"/>
        <v>6.9110700349147676</v>
      </c>
      <c r="Z37" s="2">
        <f t="shared" si="6"/>
        <v>6.9000924119519453</v>
      </c>
      <c r="AA37" s="2">
        <f t="shared" si="6"/>
        <v>6.8986757006467512</v>
      </c>
      <c r="AB37" s="2">
        <f t="shared" si="6"/>
        <v>6.8877027304454934</v>
      </c>
      <c r="AD37" s="2">
        <f t="shared" si="5"/>
        <v>30.571595588235297</v>
      </c>
    </row>
    <row r="39" spans="2:30" x14ac:dyDescent="0.25">
      <c r="C39" s="12" t="s">
        <v>23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2:30" x14ac:dyDescent="0.25">
      <c r="B40" t="str">
        <f>B26</f>
        <v>Sample 7</v>
      </c>
      <c r="C40" s="2">
        <f>C26*$AD26</f>
        <v>209.5</v>
      </c>
      <c r="D40" s="2">
        <f t="shared" ref="D40:AB50" si="8">D26*$AD26</f>
        <v>212.30163447251115</v>
      </c>
      <c r="E40" s="2">
        <f t="shared" si="8"/>
        <v>202.11044624909013</v>
      </c>
      <c r="F40" s="2">
        <f t="shared" si="8"/>
        <v>207.71597480453482</v>
      </c>
      <c r="G40" s="2">
        <f t="shared" si="8"/>
        <v>207.46730500543345</v>
      </c>
      <c r="H40" s="2">
        <f t="shared" si="8"/>
        <v>207.23939051468673</v>
      </c>
      <c r="I40" s="2">
        <f t="shared" si="8"/>
        <v>207.32305599329584</v>
      </c>
      <c r="J40" s="2">
        <f t="shared" si="8"/>
        <v>212.79486049199275</v>
      </c>
      <c r="K40" s="2">
        <f t="shared" si="8"/>
        <v>213.8389077137582</v>
      </c>
      <c r="L40" s="2">
        <f t="shared" si="8"/>
        <v>213.569901362108</v>
      </c>
      <c r="M40" s="2">
        <f t="shared" si="8"/>
        <v>213.67789585106539</v>
      </c>
      <c r="N40" s="2">
        <f t="shared" si="8"/>
        <v>213.69950785630974</v>
      </c>
      <c r="O40" s="2">
        <f t="shared" si="8"/>
        <v>213.45184910188496</v>
      </c>
      <c r="P40" s="2">
        <f t="shared" si="8"/>
        <v>214.22799876339653</v>
      </c>
      <c r="Q40" s="2">
        <f t="shared" si="8"/>
        <v>212.14319955582587</v>
      </c>
      <c r="R40" s="2">
        <f t="shared" si="8"/>
        <v>213.0315622278014</v>
      </c>
      <c r="S40" s="2">
        <f t="shared" si="8"/>
        <v>212.9438858980441</v>
      </c>
      <c r="T40" s="2">
        <f t="shared" si="8"/>
        <v>212.8781759970264</v>
      </c>
      <c r="U40" s="2">
        <f t="shared" si="8"/>
        <v>213.06441043332583</v>
      </c>
      <c r="V40" s="2">
        <f t="shared" si="8"/>
        <v>212.65943557779394</v>
      </c>
      <c r="W40" s="2">
        <f t="shared" si="8"/>
        <v>209.46389094010678</v>
      </c>
      <c r="X40" s="2">
        <f t="shared" si="8"/>
        <v>207.49571739998362</v>
      </c>
      <c r="Y40" s="2">
        <f t="shared" si="8"/>
        <v>207.45310172584112</v>
      </c>
      <c r="Z40" s="2">
        <f t="shared" si="8"/>
        <v>207.43180045243255</v>
      </c>
      <c r="AA40" s="2">
        <f t="shared" si="8"/>
        <v>206.7549932554804</v>
      </c>
      <c r="AB40" s="2">
        <f t="shared" si="8"/>
        <v>207.36792287068781</v>
      </c>
    </row>
    <row r="41" spans="2:30" x14ac:dyDescent="0.25">
      <c r="B41" t="str">
        <f t="shared" ref="B41:B51" si="9">B27</f>
        <v>Sample 8</v>
      </c>
      <c r="C41" s="2">
        <f t="shared" ref="C41:R51" si="10">C27*$AD27</f>
        <v>209.5</v>
      </c>
      <c r="D41" s="2">
        <f t="shared" si="10"/>
        <v>218.03857350800581</v>
      </c>
      <c r="E41" s="2">
        <f t="shared" si="10"/>
        <v>212.63520461883905</v>
      </c>
      <c r="F41" s="2">
        <f t="shared" si="10"/>
        <v>211.41491650051</v>
      </c>
      <c r="G41" s="2">
        <f t="shared" si="10"/>
        <v>210.86854960122085</v>
      </c>
      <c r="H41" s="2">
        <f t="shared" si="10"/>
        <v>210.34307091634912</v>
      </c>
      <c r="I41" s="2">
        <f t="shared" si="10"/>
        <v>210.12257866990578</v>
      </c>
      <c r="J41" s="2">
        <f t="shared" si="10"/>
        <v>208.76408708629234</v>
      </c>
      <c r="K41" s="2">
        <f t="shared" si="10"/>
        <v>213.15094437738907</v>
      </c>
      <c r="L41" s="2">
        <f t="shared" si="10"/>
        <v>211.66466666401826</v>
      </c>
      <c r="M41" s="2">
        <f t="shared" si="10"/>
        <v>211.77169774546243</v>
      </c>
      <c r="N41" s="2">
        <f t="shared" si="10"/>
        <v>211.79311695227392</v>
      </c>
      <c r="O41" s="2">
        <f t="shared" si="10"/>
        <v>211.8574005774112</v>
      </c>
      <c r="P41" s="2">
        <f t="shared" si="10"/>
        <v>213.29250531901485</v>
      </c>
      <c r="Q41" s="2">
        <f t="shared" si="10"/>
        <v>213.11681132781305</v>
      </c>
      <c r="R41" s="2">
        <f t="shared" si="10"/>
        <v>213.36247875215099</v>
      </c>
      <c r="S41" s="2">
        <f t="shared" si="8"/>
        <v>213.27466622874235</v>
      </c>
      <c r="T41" s="2">
        <f t="shared" si="8"/>
        <v>213.2088542560324</v>
      </c>
      <c r="U41" s="2">
        <f t="shared" si="8"/>
        <v>213.07735208441068</v>
      </c>
      <c r="V41" s="2">
        <f t="shared" si="8"/>
        <v>212.67884007559806</v>
      </c>
      <c r="W41" s="2">
        <f t="shared" si="8"/>
        <v>213.90059688291652</v>
      </c>
      <c r="X41" s="2">
        <f t="shared" si="8"/>
        <v>211.03743059866349</v>
      </c>
      <c r="Y41" s="2">
        <f t="shared" si="8"/>
        <v>210.06186033315964</v>
      </c>
      <c r="Z41" s="2">
        <f t="shared" si="8"/>
        <v>210.04029119255657</v>
      </c>
      <c r="AA41" s="2">
        <f t="shared" si="8"/>
        <v>209.68651950137379</v>
      </c>
      <c r="AB41" s="2">
        <f t="shared" si="8"/>
        <v>209.66499553098768</v>
      </c>
    </row>
    <row r="42" spans="2:30" x14ac:dyDescent="0.25">
      <c r="B42" t="str">
        <f t="shared" si="9"/>
        <v>Sample 9</v>
      </c>
      <c r="C42" s="2">
        <f t="shared" si="10"/>
        <v>209.5</v>
      </c>
      <c r="D42" s="2">
        <f t="shared" si="8"/>
        <v>216.76772247360483</v>
      </c>
      <c r="E42" s="2">
        <f t="shared" si="8"/>
        <v>211.16506112786573</v>
      </c>
      <c r="F42" s="2">
        <f t="shared" si="8"/>
        <v>209.58448432301645</v>
      </c>
      <c r="G42" s="2">
        <f t="shared" si="8"/>
        <v>209.33168129634331</v>
      </c>
      <c r="H42" s="2">
        <f t="shared" si="8"/>
        <v>208.78348014564364</v>
      </c>
      <c r="I42" s="2">
        <f t="shared" si="8"/>
        <v>208.8677689951171</v>
      </c>
      <c r="J42" s="2">
        <f t="shared" si="8"/>
        <v>210.9368833127657</v>
      </c>
      <c r="K42" s="2">
        <f t="shared" si="8"/>
        <v>212.62788136671858</v>
      </c>
      <c r="L42" s="2">
        <f t="shared" si="8"/>
        <v>212.67086688807044</v>
      </c>
      <c r="M42" s="2">
        <f t="shared" si="8"/>
        <v>212.77840676817158</v>
      </c>
      <c r="N42" s="2">
        <f t="shared" si="8"/>
        <v>212.79992779646813</v>
      </c>
      <c r="O42" s="2">
        <f t="shared" si="8"/>
        <v>212.54728226003849</v>
      </c>
      <c r="P42" s="2">
        <f t="shared" si="8"/>
        <v>212.93552214943941</v>
      </c>
      <c r="Q42" s="2">
        <f t="shared" si="8"/>
        <v>211.79156323535622</v>
      </c>
      <c r="R42" s="2">
        <f t="shared" si="8"/>
        <v>212.37166841715907</v>
      </c>
      <c r="S42" s="2">
        <f t="shared" si="8"/>
        <v>212.28426367658196</v>
      </c>
      <c r="T42" s="2">
        <f t="shared" si="8"/>
        <v>212.54127822857026</v>
      </c>
      <c r="U42" s="2">
        <f t="shared" si="8"/>
        <v>212.41018780203129</v>
      </c>
      <c r="V42" s="2">
        <f t="shared" si="8"/>
        <v>212.32288398460338</v>
      </c>
      <c r="W42" s="2">
        <f t="shared" si="8"/>
        <v>211.01244363262302</v>
      </c>
      <c r="X42" s="2">
        <f t="shared" si="8"/>
        <v>214.8121089833443</v>
      </c>
      <c r="Y42" s="2">
        <f t="shared" si="8"/>
        <v>207.68418887058121</v>
      </c>
      <c r="Z42" s="2">
        <f t="shared" si="8"/>
        <v>207.66286386915698</v>
      </c>
      <c r="AA42" s="2">
        <f t="shared" si="8"/>
        <v>212.12671254883074</v>
      </c>
      <c r="AB42" s="2">
        <f t="shared" si="8"/>
        <v>207.59891513259285</v>
      </c>
    </row>
    <row r="43" spans="2:30" x14ac:dyDescent="0.25">
      <c r="B43" t="str">
        <f t="shared" si="9"/>
        <v>Sample 10</v>
      </c>
      <c r="C43" s="2">
        <f t="shared" si="10"/>
        <v>209.5</v>
      </c>
      <c r="D43" s="2">
        <f t="shared" si="8"/>
        <v>212.80631276901005</v>
      </c>
      <c r="E43" s="2">
        <f t="shared" si="8"/>
        <v>208.68239902463907</v>
      </c>
      <c r="F43" s="2">
        <f t="shared" si="8"/>
        <v>207.47961862680251</v>
      </c>
      <c r="G43" s="2">
        <f t="shared" si="8"/>
        <v>206.94081764584345</v>
      </c>
      <c r="H43" s="2">
        <f t="shared" si="8"/>
        <v>206.4225139621785</v>
      </c>
      <c r="I43" s="2">
        <f t="shared" si="8"/>
        <v>206.20482072078912</v>
      </c>
      <c r="J43" s="2">
        <f t="shared" si="8"/>
        <v>209.08290059852476</v>
      </c>
      <c r="K43" s="2">
        <f t="shared" si="8"/>
        <v>210.99709793578631</v>
      </c>
      <c r="L43" s="2">
        <f t="shared" si="8"/>
        <v>211.03975377282987</v>
      </c>
      <c r="M43" s="2">
        <f t="shared" si="8"/>
        <v>211.44810667133302</v>
      </c>
      <c r="N43" s="2">
        <f t="shared" si="8"/>
        <v>211.46949314920005</v>
      </c>
      <c r="O43" s="2">
        <f t="shared" si="8"/>
        <v>211.53367854776818</v>
      </c>
      <c r="P43" s="2">
        <f t="shared" si="8"/>
        <v>213.92064151983357</v>
      </c>
      <c r="Q43" s="2">
        <f t="shared" si="8"/>
        <v>212.20890978694288</v>
      </c>
      <c r="R43" s="2">
        <f t="shared" si="8"/>
        <v>212.14337950085326</v>
      </c>
      <c r="S43" s="2">
        <f t="shared" si="8"/>
        <v>212.05606871599849</v>
      </c>
      <c r="T43" s="2">
        <f t="shared" si="8"/>
        <v>211.99063277625891</v>
      </c>
      <c r="U43" s="2">
        <f t="shared" si="8"/>
        <v>211.55328301390364</v>
      </c>
      <c r="V43" s="2">
        <f t="shared" si="8"/>
        <v>211.46633139737509</v>
      </c>
      <c r="W43" s="2">
        <f t="shared" si="8"/>
        <v>209.9123973802094</v>
      </c>
      <c r="X43" s="2">
        <f t="shared" si="8"/>
        <v>207.70328685916519</v>
      </c>
      <c r="Y43" s="2">
        <f t="shared" si="8"/>
        <v>206.74177621546795</v>
      </c>
      <c r="Z43" s="2">
        <f t="shared" si="8"/>
        <v>206.72054798092481</v>
      </c>
      <c r="AA43" s="2">
        <f t="shared" si="8"/>
        <v>206.37191480286336</v>
      </c>
      <c r="AB43" s="2">
        <f t="shared" si="8"/>
        <v>206.35073107110364</v>
      </c>
    </row>
    <row r="44" spans="2:30" x14ac:dyDescent="0.25">
      <c r="B44" t="str">
        <f t="shared" si="9"/>
        <v>Sample 11</v>
      </c>
      <c r="C44" s="2">
        <f t="shared" si="10"/>
        <v>209.5</v>
      </c>
      <c r="D44" s="2">
        <f t="shared" si="8"/>
        <v>216.09595202398802</v>
      </c>
      <c r="E44" s="2">
        <f t="shared" si="8"/>
        <v>210.21292355636882</v>
      </c>
      <c r="F44" s="2">
        <f t="shared" si="8"/>
        <v>208.64182547298785</v>
      </c>
      <c r="G44" s="2">
        <f t="shared" si="8"/>
        <v>208.07631888976854</v>
      </c>
      <c r="H44" s="2">
        <f t="shared" si="8"/>
        <v>207.5314053021915</v>
      </c>
      <c r="I44" s="2">
        <f t="shared" si="8"/>
        <v>207.3006202036245</v>
      </c>
      <c r="J44" s="2">
        <f t="shared" si="8"/>
        <v>210.61636250056796</v>
      </c>
      <c r="K44" s="2">
        <f t="shared" si="8"/>
        <v>213.55762386618721</v>
      </c>
      <c r="L44" s="2">
        <f t="shared" si="8"/>
        <v>213.91584277102331</v>
      </c>
      <c r="M44" s="2">
        <f t="shared" si="8"/>
        <v>214.3392169206659</v>
      </c>
      <c r="N44" s="2">
        <f t="shared" si="8"/>
        <v>214.67613242534188</v>
      </c>
      <c r="O44" s="2">
        <f t="shared" si="8"/>
        <v>214.74129110576237</v>
      </c>
      <c r="P44" s="2">
        <f t="shared" si="8"/>
        <v>218.72453846757577</v>
      </c>
      <c r="Q44" s="2">
        <f t="shared" si="8"/>
        <v>215.97703524164609</v>
      </c>
      <c r="R44" s="2">
        <f t="shared" si="8"/>
        <v>216.23115909878311</v>
      </c>
      <c r="S44" s="2">
        <f t="shared" si="8"/>
        <v>215.82148022089382</v>
      </c>
      <c r="T44" s="2">
        <f t="shared" si="8"/>
        <v>215.43429560677387</v>
      </c>
      <c r="U44" s="2">
        <f t="shared" si="8"/>
        <v>214.9810318165342</v>
      </c>
      <c r="V44" s="2">
        <f t="shared" si="8"/>
        <v>214.89267134312007</v>
      </c>
      <c r="W44" s="2">
        <f t="shared" si="8"/>
        <v>212.94924599243583</v>
      </c>
      <c r="X44" s="2">
        <f t="shared" si="8"/>
        <v>209.68237135027391</v>
      </c>
      <c r="Y44" s="2">
        <f t="shared" si="8"/>
        <v>208.99918655890789</v>
      </c>
      <c r="Z44" s="2">
        <f t="shared" si="8"/>
        <v>208.65769938729167</v>
      </c>
      <c r="AA44" s="2">
        <f t="shared" si="8"/>
        <v>208.61485826227633</v>
      </c>
      <c r="AB44" s="2">
        <f t="shared" si="8"/>
        <v>208.59344429612332</v>
      </c>
    </row>
    <row r="45" spans="2:30" x14ac:dyDescent="0.25">
      <c r="B45" t="str">
        <f t="shared" si="9"/>
        <v>Sample 12</v>
      </c>
      <c r="C45" s="2">
        <f t="shared" si="10"/>
        <v>209.5</v>
      </c>
      <c r="D45" s="2">
        <f t="shared" si="8"/>
        <v>216.08607784431138</v>
      </c>
      <c r="E45" s="2">
        <f t="shared" si="8"/>
        <v>213.34947505935804</v>
      </c>
      <c r="F45" s="2">
        <f t="shared" si="8"/>
        <v>212.40822737527265</v>
      </c>
      <c r="G45" s="2">
        <f t="shared" si="8"/>
        <v>211.84480134627881</v>
      </c>
      <c r="H45" s="2">
        <f t="shared" si="8"/>
        <v>211.30234997619772</v>
      </c>
      <c r="I45" s="2">
        <f t="shared" si="8"/>
        <v>211.3876557291151</v>
      </c>
      <c r="J45" s="2">
        <f t="shared" si="8"/>
        <v>211.24412266376339</v>
      </c>
      <c r="K45" s="2">
        <f t="shared" si="8"/>
        <v>212.29439617480554</v>
      </c>
      <c r="L45" s="2">
        <f t="shared" si="8"/>
        <v>212.33731427774194</v>
      </c>
      <c r="M45" s="2">
        <f t="shared" si="8"/>
        <v>212.44468549248595</v>
      </c>
      <c r="N45" s="2">
        <f t="shared" si="8"/>
        <v>212.46617276723987</v>
      </c>
      <c r="O45" s="2">
        <f t="shared" si="8"/>
        <v>212.53066067884464</v>
      </c>
      <c r="P45" s="2">
        <f t="shared" si="8"/>
        <v>215.83150174815253</v>
      </c>
      <c r="Q45" s="2">
        <f t="shared" si="8"/>
        <v>215.9741527550336</v>
      </c>
      <c r="R45" s="2">
        <f t="shared" si="8"/>
        <v>216.22779723620181</v>
      </c>
      <c r="S45" s="2">
        <f t="shared" si="8"/>
        <v>215.81859981035976</v>
      </c>
      <c r="T45" s="2">
        <f t="shared" si="8"/>
        <v>215.43189600535612</v>
      </c>
      <c r="U45" s="2">
        <f t="shared" si="8"/>
        <v>214.97911331941384</v>
      </c>
      <c r="V45" s="2">
        <f t="shared" si="8"/>
        <v>214.89075363453119</v>
      </c>
      <c r="W45" s="2">
        <f t="shared" si="8"/>
        <v>216.14765526995939</v>
      </c>
      <c r="X45" s="2">
        <f t="shared" si="8"/>
        <v>214.16317349893475</v>
      </c>
      <c r="Y45" s="2">
        <f t="shared" si="8"/>
        <v>213.79960757782035</v>
      </c>
      <c r="Z45" s="2">
        <f t="shared" si="8"/>
        <v>213.45810658178459</v>
      </c>
      <c r="AA45" s="2">
        <f t="shared" si="8"/>
        <v>213.09479739320253</v>
      </c>
      <c r="AB45" s="2">
        <f t="shared" si="8"/>
        <v>213.07292356879344</v>
      </c>
    </row>
    <row r="46" spans="2:30" x14ac:dyDescent="0.25">
      <c r="B46" t="str">
        <f t="shared" si="9"/>
        <v>Sample 13</v>
      </c>
      <c r="C46" s="2">
        <f t="shared" si="10"/>
        <v>209.5</v>
      </c>
      <c r="D46" s="2">
        <f t="shared" si="8"/>
        <v>217.33741007194246</v>
      </c>
      <c r="E46" s="2">
        <f t="shared" si="8"/>
        <v>214.10789045948442</v>
      </c>
      <c r="F46" s="2">
        <f t="shared" si="8"/>
        <v>213.20320923219083</v>
      </c>
      <c r="G46" s="2">
        <f t="shared" si="8"/>
        <v>212.36275708759334</v>
      </c>
      <c r="H46" s="2">
        <f t="shared" si="8"/>
        <v>211.84490959290676</v>
      </c>
      <c r="I46" s="2">
        <f t="shared" si="8"/>
        <v>211.62853917915328</v>
      </c>
      <c r="J46" s="2">
        <f t="shared" si="8"/>
        <v>209.9867171717172</v>
      </c>
      <c r="K46" s="2">
        <f t="shared" si="8"/>
        <v>210.99970016104351</v>
      </c>
      <c r="L46" s="2">
        <f t="shared" si="8"/>
        <v>211.04235652416111</v>
      </c>
      <c r="M46" s="2">
        <f t="shared" si="8"/>
        <v>211.45157876126288</v>
      </c>
      <c r="N46" s="2">
        <f t="shared" si="8"/>
        <v>211.47296559030718</v>
      </c>
      <c r="O46" s="2">
        <f t="shared" si="8"/>
        <v>211.53715204283358</v>
      </c>
      <c r="P46" s="2">
        <f t="shared" si="8"/>
        <v>214.84448221307539</v>
      </c>
      <c r="Q46" s="2">
        <f t="shared" si="8"/>
        <v>215.59147327936662</v>
      </c>
      <c r="R46" s="2">
        <f t="shared" si="8"/>
        <v>216.14068387904192</v>
      </c>
      <c r="S46" s="2">
        <f t="shared" si="8"/>
        <v>215.128429961042</v>
      </c>
      <c r="T46" s="2">
        <f t="shared" si="8"/>
        <v>214.75437493247537</v>
      </c>
      <c r="U46" s="2">
        <f t="shared" si="8"/>
        <v>214.3144382602471</v>
      </c>
      <c r="V46" s="2">
        <f t="shared" si="8"/>
        <v>214.22635176692188</v>
      </c>
      <c r="W46" s="2">
        <f t="shared" si="8"/>
        <v>216.6629278720248</v>
      </c>
      <c r="X46" s="2">
        <f t="shared" si="8"/>
        <v>214.13833765362403</v>
      </c>
      <c r="Y46" s="2">
        <f t="shared" si="8"/>
        <v>213.17286119348518</v>
      </c>
      <c r="Z46" s="2">
        <f t="shared" si="8"/>
        <v>212.84383864917515</v>
      </c>
      <c r="AA46" s="2">
        <f t="shared" si="8"/>
        <v>212.80013803555249</v>
      </c>
      <c r="AB46" s="2">
        <f t="shared" si="8"/>
        <v>212.47125507149198</v>
      </c>
    </row>
    <row r="47" spans="2:30" x14ac:dyDescent="0.25">
      <c r="B47" t="str">
        <f t="shared" si="9"/>
        <v>Sample 14</v>
      </c>
      <c r="C47" s="2">
        <f t="shared" si="10"/>
        <v>209.5</v>
      </c>
      <c r="D47" s="2">
        <f t="shared" si="8"/>
        <v>218.68859649122805</v>
      </c>
      <c r="E47" s="2">
        <f t="shared" si="8"/>
        <v>214.48704535981213</v>
      </c>
      <c r="F47" s="2">
        <f t="shared" si="8"/>
        <v>213.26140510061322</v>
      </c>
      <c r="G47" s="2">
        <f t="shared" si="8"/>
        <v>212.40641719390246</v>
      </c>
      <c r="H47" s="2">
        <f t="shared" si="8"/>
        <v>211.87888115710652</v>
      </c>
      <c r="I47" s="2">
        <f t="shared" si="8"/>
        <v>211.65766941829753</v>
      </c>
      <c r="J47" s="2">
        <f t="shared" si="8"/>
        <v>207.2237340510367</v>
      </c>
      <c r="K47" s="2">
        <f t="shared" si="8"/>
        <v>210.39997791134397</v>
      </c>
      <c r="L47" s="2">
        <f t="shared" si="8"/>
        <v>211.05694372771111</v>
      </c>
      <c r="M47" s="2">
        <f t="shared" si="8"/>
        <v>211.47103820095009</v>
      </c>
      <c r="N47" s="2">
        <f t="shared" si="8"/>
        <v>211.49242699817884</v>
      </c>
      <c r="O47" s="2">
        <f t="shared" si="8"/>
        <v>211.86411444392377</v>
      </c>
      <c r="P47" s="2">
        <f t="shared" si="8"/>
        <v>215.48079407780236</v>
      </c>
      <c r="Q47" s="2">
        <f t="shared" si="8"/>
        <v>215.92917922122027</v>
      </c>
      <c r="R47" s="2">
        <f t="shared" si="8"/>
        <v>216.48818851899006</v>
      </c>
      <c r="S47" s="2">
        <f t="shared" si="8"/>
        <v>215.46094322088103</v>
      </c>
      <c r="T47" s="2">
        <f t="shared" si="8"/>
        <v>215.08183766004876</v>
      </c>
      <c r="U47" s="2">
        <f t="shared" si="8"/>
        <v>214.32432800837762</v>
      </c>
      <c r="V47" s="2">
        <f t="shared" si="8"/>
        <v>214.23623745021553</v>
      </c>
      <c r="W47" s="2">
        <f t="shared" si="8"/>
        <v>217.96141375305456</v>
      </c>
      <c r="X47" s="2">
        <f t="shared" si="8"/>
        <v>215.08472752298098</v>
      </c>
      <c r="Y47" s="2">
        <f t="shared" si="8"/>
        <v>213.79213200171992</v>
      </c>
      <c r="Z47" s="2">
        <f t="shared" si="8"/>
        <v>213.45810658178456</v>
      </c>
      <c r="AA47" s="2">
        <f t="shared" si="8"/>
        <v>213.41427984806492</v>
      </c>
      <c r="AB47" s="2">
        <f t="shared" si="8"/>
        <v>213.08039607547232</v>
      </c>
    </row>
    <row r="48" spans="2:30" x14ac:dyDescent="0.25">
      <c r="B48" t="str">
        <f t="shared" si="9"/>
        <v>Sample 15</v>
      </c>
      <c r="C48" s="2">
        <f t="shared" si="10"/>
        <v>209.5</v>
      </c>
      <c r="D48" s="2">
        <f t="shared" si="8"/>
        <v>216.42313218390808</v>
      </c>
      <c r="E48" s="2">
        <f t="shared" si="8"/>
        <v>211.99350138420056</v>
      </c>
      <c r="F48" s="2">
        <f t="shared" si="8"/>
        <v>210.78899285360851</v>
      </c>
      <c r="G48" s="2">
        <f t="shared" si="8"/>
        <v>209.9491105313368</v>
      </c>
      <c r="H48" s="2">
        <f t="shared" si="8"/>
        <v>209.43115617143508</v>
      </c>
      <c r="I48" s="2">
        <f t="shared" si="8"/>
        <v>209.214245048701</v>
      </c>
      <c r="J48" s="2">
        <f t="shared" si="8"/>
        <v>210.59012727853249</v>
      </c>
      <c r="K48" s="2">
        <f t="shared" si="8"/>
        <v>212.80954221916332</v>
      </c>
      <c r="L48" s="2">
        <f t="shared" si="8"/>
        <v>213.15448299680145</v>
      </c>
      <c r="M48" s="2">
        <f t="shared" si="8"/>
        <v>213.5643386242003</v>
      </c>
      <c r="N48" s="2">
        <f t="shared" si="8"/>
        <v>213.58593914393572</v>
      </c>
      <c r="O48" s="2">
        <f t="shared" si="8"/>
        <v>213.65076692797371</v>
      </c>
      <c r="P48" s="2">
        <f t="shared" si="8"/>
        <v>216.69038955378042</v>
      </c>
      <c r="Q48" s="2">
        <f t="shared" si="8"/>
        <v>215.89680603093225</v>
      </c>
      <c r="R48" s="2">
        <f t="shared" si="8"/>
        <v>216.13758725693771</v>
      </c>
      <c r="S48" s="2">
        <f t="shared" si="8"/>
        <v>215.43398499266164</v>
      </c>
      <c r="T48" s="2">
        <f t="shared" si="8"/>
        <v>215.36750670064581</v>
      </c>
      <c r="U48" s="2">
        <f t="shared" si="8"/>
        <v>214.92763364668411</v>
      </c>
      <c r="V48" s="2">
        <f t="shared" si="8"/>
        <v>214.83929512072984</v>
      </c>
      <c r="W48" s="2">
        <f t="shared" si="8"/>
        <v>213.89657659804129</v>
      </c>
      <c r="X48" s="2">
        <f t="shared" si="8"/>
        <v>211.06958296734953</v>
      </c>
      <c r="Y48" s="2">
        <f t="shared" si="8"/>
        <v>210.10606076031098</v>
      </c>
      <c r="Z48" s="2">
        <f t="shared" si="8"/>
        <v>209.77779439934002</v>
      </c>
      <c r="AA48" s="2">
        <f t="shared" si="8"/>
        <v>209.73472329896035</v>
      </c>
      <c r="AB48" s="2">
        <f t="shared" si="8"/>
        <v>209.4065961431366</v>
      </c>
    </row>
    <row r="49" spans="2:28" x14ac:dyDescent="0.25">
      <c r="B49" t="str">
        <f t="shared" si="9"/>
        <v>Sample 16</v>
      </c>
      <c r="C49" s="2">
        <f t="shared" si="10"/>
        <v>209.5</v>
      </c>
      <c r="D49" s="2">
        <f t="shared" si="8"/>
        <v>217.62985074626866</v>
      </c>
      <c r="E49" s="2">
        <f t="shared" si="8"/>
        <v>212.39979829153458</v>
      </c>
      <c r="F49" s="2">
        <f t="shared" si="8"/>
        <v>211.14854763885987</v>
      </c>
      <c r="G49" s="2">
        <f t="shared" si="8"/>
        <v>210.58661420108015</v>
      </c>
      <c r="H49" s="2">
        <f t="shared" si="8"/>
        <v>210.04552954055387</v>
      </c>
      <c r="I49" s="2">
        <f t="shared" si="8"/>
        <v>210.13032789725176</v>
      </c>
      <c r="J49" s="2">
        <f t="shared" si="8"/>
        <v>208.41965211819695</v>
      </c>
      <c r="K49" s="2">
        <f t="shared" si="8"/>
        <v>210.71996741909456</v>
      </c>
      <c r="L49" s="2">
        <f t="shared" si="8"/>
        <v>210.76256723056107</v>
      </c>
      <c r="M49" s="2">
        <f t="shared" si="8"/>
        <v>211.49672888591033</v>
      </c>
      <c r="N49" s="2">
        <f t="shared" si="8"/>
        <v>211.51812028156982</v>
      </c>
      <c r="O49" s="2">
        <f t="shared" si="8"/>
        <v>211.58232043948612</v>
      </c>
      <c r="P49" s="2">
        <f t="shared" si="8"/>
        <v>214.86748532686937</v>
      </c>
      <c r="Q49" s="2">
        <f t="shared" si="8"/>
        <v>215.00997388981784</v>
      </c>
      <c r="R49" s="2">
        <f t="shared" si="8"/>
        <v>215.26295987893783</v>
      </c>
      <c r="S49" s="2">
        <f t="shared" si="8"/>
        <v>214.53586558410748</v>
      </c>
      <c r="T49" s="2">
        <f t="shared" si="8"/>
        <v>214.15051314605745</v>
      </c>
      <c r="U49" s="2">
        <f t="shared" si="8"/>
        <v>213.69947574013162</v>
      </c>
      <c r="V49" s="2">
        <f t="shared" si="8"/>
        <v>213.61164200575425</v>
      </c>
      <c r="W49" s="2">
        <f t="shared" si="8"/>
        <v>214.54606662056003</v>
      </c>
      <c r="X49" s="2">
        <f t="shared" si="8"/>
        <v>211.93041864935802</v>
      </c>
      <c r="Y49" s="2">
        <f t="shared" si="8"/>
        <v>210.9310114553542</v>
      </c>
      <c r="Z49" s="2">
        <f t="shared" si="8"/>
        <v>210.90935307036031</v>
      </c>
      <c r="AA49" s="2">
        <f t="shared" si="8"/>
        <v>210.86604964092385</v>
      </c>
      <c r="AB49" s="2">
        <f t="shared" si="8"/>
        <v>210.52590851429571</v>
      </c>
    </row>
    <row r="50" spans="2:28" x14ac:dyDescent="0.25">
      <c r="B50" t="str">
        <f t="shared" si="9"/>
        <v>Sample 17</v>
      </c>
      <c r="C50" s="2">
        <f t="shared" si="10"/>
        <v>209.49999999999997</v>
      </c>
      <c r="D50" s="2">
        <f t="shared" si="8"/>
        <v>219.28971962616819</v>
      </c>
      <c r="E50" s="2">
        <f t="shared" si="8"/>
        <v>214.80777365193896</v>
      </c>
      <c r="F50" s="2">
        <f t="shared" si="8"/>
        <v>213.5019513197083</v>
      </c>
      <c r="G50" s="2">
        <f t="shared" si="8"/>
        <v>212.58688143960669</v>
      </c>
      <c r="H50" s="2">
        <f t="shared" si="8"/>
        <v>212.34598501077389</v>
      </c>
      <c r="I50" s="2">
        <f t="shared" si="8"/>
        <v>212.10489407533734</v>
      </c>
      <c r="J50" s="2">
        <f t="shared" si="8"/>
        <v>207.37006025992005</v>
      </c>
      <c r="K50" s="2">
        <f t="shared" si="8"/>
        <v>210.09282465891863</v>
      </c>
      <c r="L50" s="2">
        <f t="shared" si="8"/>
        <v>210.4626112330283</v>
      </c>
      <c r="M50" s="2">
        <f t="shared" si="8"/>
        <v>211.22399259557514</v>
      </c>
      <c r="N50" s="2">
        <f t="shared" si="8"/>
        <v>211.24535640589124</v>
      </c>
      <c r="O50" s="2">
        <f t="shared" si="8"/>
        <v>211.30947377428637</v>
      </c>
      <c r="P50" s="2">
        <f t="shared" si="8"/>
        <v>214.22799876339653</v>
      </c>
      <c r="Q50" s="2">
        <f t="shared" si="8"/>
        <v>214.71836139381153</v>
      </c>
      <c r="R50" s="2">
        <f t="shared" si="8"/>
        <v>214.65205618699926</v>
      </c>
      <c r="S50" s="2">
        <f t="shared" si="8"/>
        <v>214.23053945141979</v>
      </c>
      <c r="T50" s="2">
        <f t="shared" si="8"/>
        <v>213.83136185969963</v>
      </c>
      <c r="U50" s="2">
        <f t="shared" si="8"/>
        <v>213.36661051312205</v>
      </c>
      <c r="V50" s="2">
        <f t="shared" si="8"/>
        <v>213.27891359141503</v>
      </c>
      <c r="W50" s="2">
        <f t="shared" si="8"/>
        <v>216.91663713998653</v>
      </c>
      <c r="X50" s="2">
        <f t="shared" ref="D50:AB51" si="11">X36*$AD36</f>
        <v>214.18906387188758</v>
      </c>
      <c r="Y50" s="2">
        <f t="shared" si="11"/>
        <v>212.81497988737956</v>
      </c>
      <c r="Z50" s="2">
        <f t="shared" si="11"/>
        <v>212.46063879401919</v>
      </c>
      <c r="AA50" s="2">
        <f t="shared" si="11"/>
        <v>212.41701685812063</v>
      </c>
      <c r="AB50" s="2">
        <f t="shared" si="11"/>
        <v>212.39521260674942</v>
      </c>
    </row>
    <row r="51" spans="2:28" x14ac:dyDescent="0.25">
      <c r="B51" t="str">
        <f t="shared" si="9"/>
        <v>Sample 18</v>
      </c>
      <c r="C51" s="2">
        <f t="shared" si="10"/>
        <v>209.5</v>
      </c>
      <c r="D51" s="2">
        <f t="shared" si="11"/>
        <v>217.8183823529412</v>
      </c>
      <c r="E51" s="2">
        <f t="shared" si="11"/>
        <v>212.66660909247258</v>
      </c>
      <c r="F51" s="2">
        <f t="shared" si="11"/>
        <v>211.43375918469013</v>
      </c>
      <c r="G51" s="2">
        <f t="shared" si="11"/>
        <v>210.57280946717131</v>
      </c>
      <c r="H51" s="2">
        <f t="shared" si="11"/>
        <v>210.04092610561173</v>
      </c>
      <c r="I51" s="2">
        <f t="shared" si="11"/>
        <v>210.12572260383769</v>
      </c>
      <c r="J51" s="2">
        <f t="shared" si="11"/>
        <v>209.36910918003571</v>
      </c>
      <c r="K51" s="2">
        <f t="shared" si="11"/>
        <v>212.25554491276048</v>
      </c>
      <c r="L51" s="2">
        <f t="shared" si="11"/>
        <v>212.60747765799948</v>
      </c>
      <c r="M51" s="2">
        <f t="shared" si="11"/>
        <v>213.33334300042839</v>
      </c>
      <c r="N51" s="2">
        <f t="shared" si="11"/>
        <v>213.35492015659307</v>
      </c>
      <c r="O51" s="2">
        <f t="shared" si="11"/>
        <v>213.41967782155356</v>
      </c>
      <c r="P51" s="2">
        <f t="shared" si="11"/>
        <v>216.74832816061297</v>
      </c>
      <c r="Q51" s="2">
        <f t="shared" si="11"/>
        <v>215.31066085618764</v>
      </c>
      <c r="R51" s="2">
        <f t="shared" si="11"/>
        <v>215.55885720989374</v>
      </c>
      <c r="S51" s="2">
        <f t="shared" si="11"/>
        <v>215.47014073403827</v>
      </c>
      <c r="T51" s="2">
        <f t="shared" si="11"/>
        <v>214.77473551496306</v>
      </c>
      <c r="U51" s="2">
        <f t="shared" si="11"/>
        <v>214.32800360995554</v>
      </c>
      <c r="V51" s="2">
        <f t="shared" si="11"/>
        <v>214.55404630872081</v>
      </c>
      <c r="W51" s="2">
        <f t="shared" si="11"/>
        <v>215.47430980714492</v>
      </c>
      <c r="X51" s="2">
        <f t="shared" si="11"/>
        <v>212.26785761757455</v>
      </c>
      <c r="Y51" s="2">
        <f t="shared" si="11"/>
        <v>211.28243818938546</v>
      </c>
      <c r="Z51" s="2">
        <f t="shared" si="11"/>
        <v>210.94683473964594</v>
      </c>
      <c r="AA51" s="2">
        <f t="shared" si="11"/>
        <v>210.90352361455825</v>
      </c>
      <c r="AB51" s="2">
        <f t="shared" si="11"/>
        <v>210.56806240716367</v>
      </c>
    </row>
    <row r="53" spans="2:28" x14ac:dyDescent="0.25">
      <c r="C53" s="12" t="s">
        <v>24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2:28" x14ac:dyDescent="0.25">
      <c r="B54" t="str">
        <f>B40</f>
        <v>Sample 7</v>
      </c>
      <c r="C54" s="2">
        <f>C40-209.5</f>
        <v>0</v>
      </c>
      <c r="D54" s="2">
        <f t="shared" ref="D54:AB64" si="12">D40-209.5</f>
        <v>2.8016344725111537</v>
      </c>
      <c r="E54" s="2">
        <f t="shared" si="12"/>
        <v>-7.3895537509098688</v>
      </c>
      <c r="F54" s="2">
        <f t="shared" si="12"/>
        <v>-1.7840251954651762</v>
      </c>
      <c r="G54" s="2">
        <f t="shared" si="12"/>
        <v>-2.0326949945665547</v>
      </c>
      <c r="H54" s="2">
        <f t="shared" si="12"/>
        <v>-2.2606094853132674</v>
      </c>
      <c r="I54" s="2">
        <f t="shared" si="12"/>
        <v>-2.1769440067041614</v>
      </c>
      <c r="J54" s="2">
        <f t="shared" si="12"/>
        <v>3.2948604919927504</v>
      </c>
      <c r="K54" s="2">
        <f t="shared" si="12"/>
        <v>4.3389077137582035</v>
      </c>
      <c r="L54" s="2">
        <f t="shared" si="12"/>
        <v>4.0699013621079985</v>
      </c>
      <c r="M54" s="2">
        <f t="shared" si="12"/>
        <v>4.1778958510653865</v>
      </c>
      <c r="N54" s="2">
        <f t="shared" si="12"/>
        <v>4.1995078563097366</v>
      </c>
      <c r="O54" s="2">
        <f t="shared" si="12"/>
        <v>3.9518491018849602</v>
      </c>
      <c r="P54" s="2">
        <f t="shared" si="12"/>
        <v>4.7279987633965277</v>
      </c>
      <c r="Q54" s="2">
        <f t="shared" si="12"/>
        <v>2.6431995558258734</v>
      </c>
      <c r="R54" s="2">
        <f t="shared" si="12"/>
        <v>3.5315622278014018</v>
      </c>
      <c r="S54" s="2">
        <f t="shared" si="12"/>
        <v>3.4438858980441012</v>
      </c>
      <c r="T54" s="2">
        <f t="shared" si="12"/>
        <v>3.3781759970264034</v>
      </c>
      <c r="U54" s="2">
        <f t="shared" si="12"/>
        <v>3.5644104333258326</v>
      </c>
      <c r="V54" s="2">
        <f t="shared" si="12"/>
        <v>3.1594355777939427</v>
      </c>
      <c r="W54" s="2">
        <f t="shared" si="12"/>
        <v>-3.6109059893220774E-2</v>
      </c>
      <c r="X54" s="2">
        <f t="shared" si="12"/>
        <v>-2.0042826000163814</v>
      </c>
      <c r="Y54" s="2">
        <f t="shared" si="12"/>
        <v>-2.0468982741588775</v>
      </c>
      <c r="Z54" s="2">
        <f t="shared" si="12"/>
        <v>-2.0681995475674455</v>
      </c>
      <c r="AA54" s="2">
        <f t="shared" si="12"/>
        <v>-2.7450067445195998</v>
      </c>
      <c r="AB54" s="2">
        <f t="shared" si="12"/>
        <v>-2.1320771293121936</v>
      </c>
    </row>
    <row r="55" spans="2:28" x14ac:dyDescent="0.25">
      <c r="B55" t="str">
        <f t="shared" ref="B55:B65" si="13">B41</f>
        <v>Sample 8</v>
      </c>
      <c r="C55" s="2">
        <f t="shared" ref="C55:R65" si="14">C41-209.5</f>
        <v>0</v>
      </c>
      <c r="D55" s="2">
        <f t="shared" si="14"/>
        <v>8.5385735080058112</v>
      </c>
      <c r="E55" s="2">
        <f t="shared" si="14"/>
        <v>3.1352046188390545</v>
      </c>
      <c r="F55" s="2">
        <f t="shared" si="14"/>
        <v>1.9149165005100031</v>
      </c>
      <c r="G55" s="2">
        <f t="shared" si="14"/>
        <v>1.3685496012208489</v>
      </c>
      <c r="H55" s="2">
        <f t="shared" si="14"/>
        <v>0.84307091634912013</v>
      </c>
      <c r="I55" s="2">
        <f t="shared" si="14"/>
        <v>0.62257866990577782</v>
      </c>
      <c r="J55" s="2">
        <f t="shared" si="14"/>
        <v>-0.73591291370766498</v>
      </c>
      <c r="K55" s="2">
        <f t="shared" si="14"/>
        <v>3.6509443773890666</v>
      </c>
      <c r="L55" s="2">
        <f t="shared" si="14"/>
        <v>2.1646666640182559</v>
      </c>
      <c r="M55" s="2">
        <f t="shared" si="14"/>
        <v>2.2716977454624327</v>
      </c>
      <c r="N55" s="2">
        <f t="shared" si="14"/>
        <v>2.2931169522739197</v>
      </c>
      <c r="O55" s="2">
        <f t="shared" si="14"/>
        <v>2.3574005774111981</v>
      </c>
      <c r="P55" s="2">
        <f t="shared" si="14"/>
        <v>3.7925053190148503</v>
      </c>
      <c r="Q55" s="2">
        <f t="shared" si="14"/>
        <v>3.6168113278130534</v>
      </c>
      <c r="R55" s="2">
        <f t="shared" si="14"/>
        <v>3.8624787521509916</v>
      </c>
      <c r="S55" s="2">
        <f t="shared" si="12"/>
        <v>3.7746662287423476</v>
      </c>
      <c r="T55" s="2">
        <f t="shared" si="12"/>
        <v>3.7088542560323958</v>
      </c>
      <c r="U55" s="2">
        <f t="shared" si="12"/>
        <v>3.577352084410677</v>
      </c>
      <c r="V55" s="2">
        <f t="shared" si="12"/>
        <v>3.1788400755980604</v>
      </c>
      <c r="W55" s="2">
        <f t="shared" si="12"/>
        <v>4.400596882916517</v>
      </c>
      <c r="X55" s="2">
        <f t="shared" si="12"/>
        <v>1.5374305986634909</v>
      </c>
      <c r="Y55" s="2">
        <f t="shared" si="12"/>
        <v>0.56186033315964323</v>
      </c>
      <c r="Z55" s="2">
        <f t="shared" si="12"/>
        <v>0.5402911925565661</v>
      </c>
      <c r="AA55" s="2">
        <f t="shared" si="12"/>
        <v>0.18651950137379458</v>
      </c>
      <c r="AB55" s="2">
        <f t="shared" si="12"/>
        <v>0.1649955309876816</v>
      </c>
    </row>
    <row r="56" spans="2:28" x14ac:dyDescent="0.25">
      <c r="B56" t="str">
        <f t="shared" si="13"/>
        <v>Sample 9</v>
      </c>
      <c r="C56" s="2">
        <f t="shared" si="14"/>
        <v>0</v>
      </c>
      <c r="D56" s="2">
        <f t="shared" si="12"/>
        <v>7.2677224736048345</v>
      </c>
      <c r="E56" s="2">
        <f t="shared" si="12"/>
        <v>1.6650611278657266</v>
      </c>
      <c r="F56" s="2">
        <f t="shared" si="12"/>
        <v>8.4484323016454255E-2</v>
      </c>
      <c r="G56" s="2">
        <f t="shared" si="12"/>
        <v>-0.16831870365669488</v>
      </c>
      <c r="H56" s="2">
        <f t="shared" si="12"/>
        <v>-0.71651985435636334</v>
      </c>
      <c r="I56" s="2">
        <f t="shared" si="12"/>
        <v>-0.63223100488289674</v>
      </c>
      <c r="J56" s="2">
        <f t="shared" si="12"/>
        <v>1.4368833127657012</v>
      </c>
      <c r="K56" s="2">
        <f t="shared" si="12"/>
        <v>3.127881366718583</v>
      </c>
      <c r="L56" s="2">
        <f t="shared" si="12"/>
        <v>3.1708668880704352</v>
      </c>
      <c r="M56" s="2">
        <f t="shared" si="12"/>
        <v>3.2784067681715783</v>
      </c>
      <c r="N56" s="2">
        <f t="shared" si="12"/>
        <v>3.2999277964681255</v>
      </c>
      <c r="O56" s="2">
        <f t="shared" si="12"/>
        <v>3.0472822600384859</v>
      </c>
      <c r="P56" s="2">
        <f t="shared" si="12"/>
        <v>3.4355221494394073</v>
      </c>
      <c r="Q56" s="2">
        <f t="shared" si="12"/>
        <v>2.2915632353562216</v>
      </c>
      <c r="R56" s="2">
        <f t="shared" si="12"/>
        <v>2.8716684171590714</v>
      </c>
      <c r="S56" s="2">
        <f t="shared" si="12"/>
        <v>2.7842636765819577</v>
      </c>
      <c r="T56" s="2">
        <f t="shared" si="12"/>
        <v>3.0412782285702633</v>
      </c>
      <c r="U56" s="2">
        <f t="shared" si="12"/>
        <v>2.9101878020312881</v>
      </c>
      <c r="V56" s="2">
        <f t="shared" si="12"/>
        <v>2.8228839846033793</v>
      </c>
      <c r="W56" s="2">
        <f t="shared" si="12"/>
        <v>1.5124436326230182</v>
      </c>
      <c r="X56" s="2">
        <f t="shared" si="12"/>
        <v>5.3121089833443023</v>
      </c>
      <c r="Y56" s="2">
        <f t="shared" si="12"/>
        <v>-1.8158111294187904</v>
      </c>
      <c r="Z56" s="2">
        <f t="shared" si="12"/>
        <v>-1.837136130843021</v>
      </c>
      <c r="AA56" s="2">
        <f t="shared" si="12"/>
        <v>2.6267125488307386</v>
      </c>
      <c r="AB56" s="2">
        <f t="shared" si="12"/>
        <v>-1.9010848674071497</v>
      </c>
    </row>
    <row r="57" spans="2:28" x14ac:dyDescent="0.25">
      <c r="B57" t="str">
        <f t="shared" si="13"/>
        <v>Sample 10</v>
      </c>
      <c r="C57" s="2">
        <f t="shared" si="14"/>
        <v>0</v>
      </c>
      <c r="D57" s="2">
        <f t="shared" si="12"/>
        <v>3.3063127690100487</v>
      </c>
      <c r="E57" s="2">
        <f t="shared" si="12"/>
        <v>-0.81760097536093213</v>
      </c>
      <c r="F57" s="2">
        <f t="shared" si="12"/>
        <v>-2.0203813731974947</v>
      </c>
      <c r="G57" s="2">
        <f t="shared" si="12"/>
        <v>-2.5591823541565475</v>
      </c>
      <c r="H57" s="2">
        <f t="shared" si="12"/>
        <v>-3.077486037821501</v>
      </c>
      <c r="I57" s="2">
        <f t="shared" si="12"/>
        <v>-3.2951792792108847</v>
      </c>
      <c r="J57" s="2">
        <f t="shared" si="12"/>
        <v>-0.41709940147524094</v>
      </c>
      <c r="K57" s="2">
        <f t="shared" si="12"/>
        <v>1.4970979357863143</v>
      </c>
      <c r="L57" s="2">
        <f t="shared" si="12"/>
        <v>1.5397537728298687</v>
      </c>
      <c r="M57" s="2">
        <f t="shared" si="12"/>
        <v>1.9481066713330222</v>
      </c>
      <c r="N57" s="2">
        <f t="shared" si="12"/>
        <v>1.9694931492000478</v>
      </c>
      <c r="O57" s="2">
        <f t="shared" si="12"/>
        <v>2.0336785477681758</v>
      </c>
      <c r="P57" s="2">
        <f t="shared" si="12"/>
        <v>4.4206415198335662</v>
      </c>
      <c r="Q57" s="2">
        <f t="shared" si="12"/>
        <v>2.7089097869428826</v>
      </c>
      <c r="R57" s="2">
        <f t="shared" si="12"/>
        <v>2.643379500853257</v>
      </c>
      <c r="S57" s="2">
        <f t="shared" si="12"/>
        <v>2.5560687159984923</v>
      </c>
      <c r="T57" s="2">
        <f t="shared" si="12"/>
        <v>2.4906327762589058</v>
      </c>
      <c r="U57" s="2">
        <f t="shared" si="12"/>
        <v>2.0532830139036378</v>
      </c>
      <c r="V57" s="2">
        <f t="shared" si="12"/>
        <v>1.966331397375086</v>
      </c>
      <c r="W57" s="2">
        <f t="shared" si="12"/>
        <v>0.41239738020939853</v>
      </c>
      <c r="X57" s="2">
        <f t="shared" si="12"/>
        <v>-1.7967131408348109</v>
      </c>
      <c r="Y57" s="2">
        <f t="shared" si="12"/>
        <v>-2.7582237845320492</v>
      </c>
      <c r="Z57" s="2">
        <f t="shared" si="12"/>
        <v>-2.7794520190751939</v>
      </c>
      <c r="AA57" s="2">
        <f t="shared" si="12"/>
        <v>-3.1280851971366417</v>
      </c>
      <c r="AB57" s="2">
        <f t="shared" si="12"/>
        <v>-3.1492689288963618</v>
      </c>
    </row>
    <row r="58" spans="2:28" x14ac:dyDescent="0.25">
      <c r="B58" t="str">
        <f t="shared" si="13"/>
        <v>Sample 11</v>
      </c>
      <c r="C58" s="2">
        <f t="shared" si="14"/>
        <v>0</v>
      </c>
      <c r="D58" s="2">
        <f t="shared" si="12"/>
        <v>6.5959520239880192</v>
      </c>
      <c r="E58" s="2">
        <f t="shared" si="12"/>
        <v>0.71292355636882121</v>
      </c>
      <c r="F58" s="2">
        <f t="shared" si="12"/>
        <v>-0.85817452701215302</v>
      </c>
      <c r="G58" s="2">
        <f t="shared" si="12"/>
        <v>-1.4236811102314562</v>
      </c>
      <c r="H58" s="2">
        <f t="shared" si="12"/>
        <v>-1.9685946978084985</v>
      </c>
      <c r="I58" s="2">
        <f t="shared" si="12"/>
        <v>-2.1993797963754957</v>
      </c>
      <c r="J58" s="2">
        <f t="shared" si="12"/>
        <v>1.1163625005679592</v>
      </c>
      <c r="K58" s="2">
        <f t="shared" si="12"/>
        <v>4.0576238661872139</v>
      </c>
      <c r="L58" s="2">
        <f t="shared" si="12"/>
        <v>4.415842771023307</v>
      </c>
      <c r="M58" s="2">
        <f t="shared" si="12"/>
        <v>4.8392169206659048</v>
      </c>
      <c r="N58" s="2">
        <f t="shared" si="12"/>
        <v>5.1761324253418763</v>
      </c>
      <c r="O58" s="2">
        <f t="shared" si="12"/>
        <v>5.2412911057623717</v>
      </c>
      <c r="P58" s="2">
        <f t="shared" si="12"/>
        <v>9.2245384675757691</v>
      </c>
      <c r="Q58" s="2">
        <f t="shared" si="12"/>
        <v>6.4770352416460923</v>
      </c>
      <c r="R58" s="2">
        <f t="shared" si="12"/>
        <v>6.7311590987831096</v>
      </c>
      <c r="S58" s="2">
        <f t="shared" si="12"/>
        <v>6.3214802208938181</v>
      </c>
      <c r="T58" s="2">
        <f t="shared" si="12"/>
        <v>5.9342956067738726</v>
      </c>
      <c r="U58" s="2">
        <f t="shared" si="12"/>
        <v>5.4810318165341982</v>
      </c>
      <c r="V58" s="2">
        <f t="shared" si="12"/>
        <v>5.392671343120071</v>
      </c>
      <c r="W58" s="2">
        <f t="shared" si="12"/>
        <v>3.4492459924358343</v>
      </c>
      <c r="X58" s="2">
        <f t="shared" si="12"/>
        <v>0.18237135027391105</v>
      </c>
      <c r="Y58" s="2">
        <f t="shared" si="12"/>
        <v>-0.5008134410921059</v>
      </c>
      <c r="Z58" s="2">
        <f t="shared" si="12"/>
        <v>-0.84230061270832834</v>
      </c>
      <c r="AA58" s="2">
        <f t="shared" si="12"/>
        <v>-0.88514173772367144</v>
      </c>
      <c r="AB58" s="2">
        <f t="shared" si="12"/>
        <v>-0.90655570387667694</v>
      </c>
    </row>
    <row r="59" spans="2:28" x14ac:dyDescent="0.25">
      <c r="B59" t="str">
        <f t="shared" si="13"/>
        <v>Sample 12</v>
      </c>
      <c r="C59" s="2">
        <f t="shared" si="14"/>
        <v>0</v>
      </c>
      <c r="D59" s="2">
        <f t="shared" si="12"/>
        <v>6.5860778443113759</v>
      </c>
      <c r="E59" s="2">
        <f t="shared" si="12"/>
        <v>3.849475059358042</v>
      </c>
      <c r="F59" s="2">
        <f t="shared" si="12"/>
        <v>2.9082273752726451</v>
      </c>
      <c r="G59" s="2">
        <f t="shared" si="12"/>
        <v>2.344801346278814</v>
      </c>
      <c r="H59" s="2">
        <f t="shared" si="12"/>
        <v>1.8023499761977178</v>
      </c>
      <c r="I59" s="2">
        <f t="shared" si="12"/>
        <v>1.8876557291150959</v>
      </c>
      <c r="J59" s="2">
        <f t="shared" si="12"/>
        <v>1.7441226637633918</v>
      </c>
      <c r="K59" s="2">
        <f t="shared" si="12"/>
        <v>2.7943961748055415</v>
      </c>
      <c r="L59" s="2">
        <f t="shared" si="12"/>
        <v>2.8373142777419389</v>
      </c>
      <c r="M59" s="2">
        <f t="shared" si="12"/>
        <v>2.9446854924859451</v>
      </c>
      <c r="N59" s="2">
        <f t="shared" si="12"/>
        <v>2.9661727672398683</v>
      </c>
      <c r="O59" s="2">
        <f t="shared" si="12"/>
        <v>3.0306606788446402</v>
      </c>
      <c r="P59" s="2">
        <f t="shared" si="12"/>
        <v>6.3315017481525331</v>
      </c>
      <c r="Q59" s="2">
        <f t="shared" si="12"/>
        <v>6.4741527550336002</v>
      </c>
      <c r="R59" s="2">
        <f t="shared" si="12"/>
        <v>6.727797236201809</v>
      </c>
      <c r="S59" s="2">
        <f t="shared" si="12"/>
        <v>6.3185998103597569</v>
      </c>
      <c r="T59" s="2">
        <f t="shared" si="12"/>
        <v>5.9318960053561227</v>
      </c>
      <c r="U59" s="2">
        <f t="shared" si="12"/>
        <v>5.4791133194138411</v>
      </c>
      <c r="V59" s="2">
        <f t="shared" si="12"/>
        <v>5.3907536345311939</v>
      </c>
      <c r="W59" s="2">
        <f t="shared" si="12"/>
        <v>6.6476552699593867</v>
      </c>
      <c r="X59" s="2">
        <f t="shared" si="12"/>
        <v>4.6631734989347535</v>
      </c>
      <c r="Y59" s="2">
        <f t="shared" si="12"/>
        <v>4.2996075778203533</v>
      </c>
      <c r="Z59" s="2">
        <f t="shared" si="12"/>
        <v>3.9581065817845911</v>
      </c>
      <c r="AA59" s="2">
        <f t="shared" si="12"/>
        <v>3.5947973932025263</v>
      </c>
      <c r="AB59" s="2">
        <f t="shared" si="12"/>
        <v>3.572923568793442</v>
      </c>
    </row>
    <row r="60" spans="2:28" x14ac:dyDescent="0.25">
      <c r="B60" t="str">
        <f t="shared" si="13"/>
        <v>Sample 13</v>
      </c>
      <c r="C60" s="2">
        <f t="shared" si="14"/>
        <v>0</v>
      </c>
      <c r="D60" s="2">
        <f t="shared" si="12"/>
        <v>7.8374100719424575</v>
      </c>
      <c r="E60" s="2">
        <f t="shared" si="12"/>
        <v>4.6078904594844232</v>
      </c>
      <c r="F60" s="2">
        <f t="shared" si="12"/>
        <v>3.7032092321908294</v>
      </c>
      <c r="G60" s="2">
        <f t="shared" si="12"/>
        <v>2.8627570875933372</v>
      </c>
      <c r="H60" s="2">
        <f t="shared" si="12"/>
        <v>2.3449095929067596</v>
      </c>
      <c r="I60" s="2">
        <f t="shared" si="12"/>
        <v>2.1285391791532788</v>
      </c>
      <c r="J60" s="2">
        <f t="shared" si="12"/>
        <v>0.48671717171720275</v>
      </c>
      <c r="K60" s="2">
        <f t="shared" si="12"/>
        <v>1.4997001610435063</v>
      </c>
      <c r="L60" s="2">
        <f t="shared" si="12"/>
        <v>1.5423565241611072</v>
      </c>
      <c r="M60" s="2">
        <f t="shared" si="12"/>
        <v>1.9515787612628799</v>
      </c>
      <c r="N60" s="2">
        <f t="shared" si="12"/>
        <v>1.972965590307183</v>
      </c>
      <c r="O60" s="2">
        <f t="shared" si="12"/>
        <v>2.0371520428335828</v>
      </c>
      <c r="P60" s="2">
        <f t="shared" si="12"/>
        <v>5.3444822130753948</v>
      </c>
      <c r="Q60" s="2">
        <f t="shared" si="12"/>
        <v>6.0914732793666246</v>
      </c>
      <c r="R60" s="2">
        <f t="shared" si="12"/>
        <v>6.6406838790419158</v>
      </c>
      <c r="S60" s="2">
        <f t="shared" si="12"/>
        <v>5.6284299610420021</v>
      </c>
      <c r="T60" s="2">
        <f t="shared" si="12"/>
        <v>5.2543749324753719</v>
      </c>
      <c r="U60" s="2">
        <f t="shared" si="12"/>
        <v>4.8144382602471012</v>
      </c>
      <c r="V60" s="2">
        <f t="shared" si="12"/>
        <v>4.72635176692188</v>
      </c>
      <c r="W60" s="2">
        <f t="shared" si="12"/>
        <v>7.1629278720247953</v>
      </c>
      <c r="X60" s="2">
        <f t="shared" si="12"/>
        <v>4.6383376536240348</v>
      </c>
      <c r="Y60" s="2">
        <f t="shared" si="12"/>
        <v>3.6728611934851756</v>
      </c>
      <c r="Z60" s="2">
        <f t="shared" si="12"/>
        <v>3.3438386491751544</v>
      </c>
      <c r="AA60" s="2">
        <f t="shared" si="12"/>
        <v>3.300138035552493</v>
      </c>
      <c r="AB60" s="2">
        <f t="shared" si="12"/>
        <v>2.9712550714919814</v>
      </c>
    </row>
    <row r="61" spans="2:28" x14ac:dyDescent="0.25">
      <c r="B61" t="str">
        <f t="shared" si="13"/>
        <v>Sample 14</v>
      </c>
      <c r="C61" s="2">
        <f t="shared" si="14"/>
        <v>0</v>
      </c>
      <c r="D61" s="2">
        <f t="shared" si="12"/>
        <v>9.1885964912280542</v>
      </c>
      <c r="E61" s="2">
        <f t="shared" si="12"/>
        <v>4.9870453598121287</v>
      </c>
      <c r="F61" s="2">
        <f t="shared" si="12"/>
        <v>3.7614051006132172</v>
      </c>
      <c r="G61" s="2">
        <f t="shared" si="12"/>
        <v>2.9064171939024561</v>
      </c>
      <c r="H61" s="2">
        <f t="shared" si="12"/>
        <v>2.3788811571065196</v>
      </c>
      <c r="I61" s="2">
        <f t="shared" si="12"/>
        <v>2.1576694182975302</v>
      </c>
      <c r="J61" s="2">
        <f t="shared" si="12"/>
        <v>-2.2762659489632995</v>
      </c>
      <c r="K61" s="2">
        <f t="shared" si="12"/>
        <v>0.89997791134396721</v>
      </c>
      <c r="L61" s="2">
        <f t="shared" si="12"/>
        <v>1.5569437277111149</v>
      </c>
      <c r="M61" s="2">
        <f t="shared" si="12"/>
        <v>1.9710382009500904</v>
      </c>
      <c r="N61" s="2">
        <f t="shared" si="12"/>
        <v>1.9924269981788427</v>
      </c>
      <c r="O61" s="2">
        <f t="shared" si="12"/>
        <v>2.3641144439237678</v>
      </c>
      <c r="P61" s="2">
        <f t="shared" si="12"/>
        <v>5.9807940778023578</v>
      </c>
      <c r="Q61" s="2">
        <f t="shared" si="12"/>
        <v>6.4291792212202665</v>
      </c>
      <c r="R61" s="2">
        <f t="shared" si="12"/>
        <v>6.9881885189900572</v>
      </c>
      <c r="S61" s="2">
        <f t="shared" si="12"/>
        <v>5.9609432208810347</v>
      </c>
      <c r="T61" s="2">
        <f t="shared" si="12"/>
        <v>5.5818376600487625</v>
      </c>
      <c r="U61" s="2">
        <f t="shared" si="12"/>
        <v>4.8243280083776199</v>
      </c>
      <c r="V61" s="2">
        <f t="shared" si="12"/>
        <v>4.7362374502155262</v>
      </c>
      <c r="W61" s="2">
        <f t="shared" si="12"/>
        <v>8.4614137530545577</v>
      </c>
      <c r="X61" s="2">
        <f t="shared" si="12"/>
        <v>5.5847275229809838</v>
      </c>
      <c r="Y61" s="2">
        <f t="shared" si="12"/>
        <v>4.2921320017199207</v>
      </c>
      <c r="Z61" s="2">
        <f t="shared" si="12"/>
        <v>3.9581065817845626</v>
      </c>
      <c r="AA61" s="2">
        <f t="shared" si="12"/>
        <v>3.9142798480649219</v>
      </c>
      <c r="AB61" s="2">
        <f t="shared" si="12"/>
        <v>3.5803960754723221</v>
      </c>
    </row>
    <row r="62" spans="2:28" x14ac:dyDescent="0.25">
      <c r="B62" t="str">
        <f t="shared" si="13"/>
        <v>Sample 15</v>
      </c>
      <c r="C62" s="2">
        <f t="shared" si="14"/>
        <v>0</v>
      </c>
      <c r="D62" s="2">
        <f t="shared" si="12"/>
        <v>6.9231321839080806</v>
      </c>
      <c r="E62" s="2">
        <f t="shared" si="12"/>
        <v>2.493501384200556</v>
      </c>
      <c r="F62" s="2">
        <f t="shared" si="12"/>
        <v>1.2889928536085051</v>
      </c>
      <c r="G62" s="2">
        <f t="shared" si="12"/>
        <v>0.44911053133679957</v>
      </c>
      <c r="H62" s="2">
        <f t="shared" si="12"/>
        <v>-6.884382856492266E-2</v>
      </c>
      <c r="I62" s="2">
        <f t="shared" si="12"/>
        <v>-0.28575495129899764</v>
      </c>
      <c r="J62" s="2">
        <f t="shared" si="12"/>
        <v>1.090127278532492</v>
      </c>
      <c r="K62" s="2">
        <f t="shared" si="12"/>
        <v>3.309542219163319</v>
      </c>
      <c r="L62" s="2">
        <f t="shared" si="12"/>
        <v>3.6544829968014483</v>
      </c>
      <c r="M62" s="2">
        <f t="shared" si="12"/>
        <v>4.0643386242003032</v>
      </c>
      <c r="N62" s="2">
        <f t="shared" si="12"/>
        <v>4.0859391439357182</v>
      </c>
      <c r="O62" s="2">
        <f t="shared" si="12"/>
        <v>4.1507669279737058</v>
      </c>
      <c r="P62" s="2">
        <f t="shared" si="12"/>
        <v>7.1903895537804203</v>
      </c>
      <c r="Q62" s="2">
        <f t="shared" si="12"/>
        <v>6.3968060309322539</v>
      </c>
      <c r="R62" s="2">
        <f t="shared" si="12"/>
        <v>6.6375872569377066</v>
      </c>
      <c r="S62" s="2">
        <f t="shared" si="12"/>
        <v>5.9339849926616353</v>
      </c>
      <c r="T62" s="2">
        <f t="shared" si="12"/>
        <v>5.867506700645805</v>
      </c>
      <c r="U62" s="2">
        <f t="shared" si="12"/>
        <v>5.4276336466841144</v>
      </c>
      <c r="V62" s="2">
        <f t="shared" si="12"/>
        <v>5.3392951207298438</v>
      </c>
      <c r="W62" s="2">
        <f t="shared" si="12"/>
        <v>4.3965765980412925</v>
      </c>
      <c r="X62" s="2">
        <f t="shared" si="12"/>
        <v>1.5695829673495325</v>
      </c>
      <c r="Y62" s="2">
        <f t="shared" si="12"/>
        <v>0.60606076031098155</v>
      </c>
      <c r="Z62" s="2">
        <f t="shared" si="12"/>
        <v>0.27779439934002426</v>
      </c>
      <c r="AA62" s="2">
        <f t="shared" si="12"/>
        <v>0.23472329896034694</v>
      </c>
      <c r="AB62" s="2">
        <f t="shared" si="12"/>
        <v>-9.3403856863403689E-2</v>
      </c>
    </row>
    <row r="63" spans="2:28" x14ac:dyDescent="0.25">
      <c r="B63" t="str">
        <f t="shared" si="13"/>
        <v>Sample 16</v>
      </c>
      <c r="C63" s="2">
        <f t="shared" si="14"/>
        <v>0</v>
      </c>
      <c r="D63" s="2">
        <f t="shared" si="12"/>
        <v>8.1298507462686587</v>
      </c>
      <c r="E63" s="2">
        <f t="shared" si="12"/>
        <v>2.8997982915345801</v>
      </c>
      <c r="F63" s="2">
        <f t="shared" si="12"/>
        <v>1.648547638859867</v>
      </c>
      <c r="G63" s="2">
        <f t="shared" si="12"/>
        <v>1.0866142010801525</v>
      </c>
      <c r="H63" s="2">
        <f t="shared" si="12"/>
        <v>0.54552954055387204</v>
      </c>
      <c r="I63" s="2">
        <f t="shared" si="12"/>
        <v>0.63032789725176031</v>
      </c>
      <c r="J63" s="2">
        <f t="shared" si="12"/>
        <v>-1.0803478818030499</v>
      </c>
      <c r="K63" s="2">
        <f t="shared" si="12"/>
        <v>1.2199674190945586</v>
      </c>
      <c r="L63" s="2">
        <f t="shared" si="12"/>
        <v>1.2625672305610749</v>
      </c>
      <c r="M63" s="2">
        <f t="shared" si="12"/>
        <v>1.9967288859103292</v>
      </c>
      <c r="N63" s="2">
        <f t="shared" si="12"/>
        <v>2.0181202815698214</v>
      </c>
      <c r="O63" s="2">
        <f t="shared" si="12"/>
        <v>2.082320439486125</v>
      </c>
      <c r="P63" s="2">
        <f t="shared" si="12"/>
        <v>5.367485326869371</v>
      </c>
      <c r="Q63" s="2">
        <f t="shared" si="12"/>
        <v>5.509973889817843</v>
      </c>
      <c r="R63" s="2">
        <f t="shared" si="12"/>
        <v>5.7629598789378349</v>
      </c>
      <c r="S63" s="2">
        <f t="shared" si="12"/>
        <v>5.0358655841074835</v>
      </c>
      <c r="T63" s="2">
        <f t="shared" si="12"/>
        <v>4.6505131460574489</v>
      </c>
      <c r="U63" s="2">
        <f t="shared" si="12"/>
        <v>4.1994757401316178</v>
      </c>
      <c r="V63" s="2">
        <f t="shared" si="12"/>
        <v>4.1116420057542484</v>
      </c>
      <c r="W63" s="2">
        <f t="shared" si="12"/>
        <v>5.0460666205600262</v>
      </c>
      <c r="X63" s="2">
        <f t="shared" si="12"/>
        <v>2.4304186493580175</v>
      </c>
      <c r="Y63" s="2">
        <f t="shared" si="12"/>
        <v>1.431011455354195</v>
      </c>
      <c r="Z63" s="2">
        <f t="shared" si="12"/>
        <v>1.4093530703603108</v>
      </c>
      <c r="AA63" s="2">
        <f t="shared" si="12"/>
        <v>1.3660496409238476</v>
      </c>
      <c r="AB63" s="2">
        <f t="shared" si="12"/>
        <v>1.0259085142957076</v>
      </c>
    </row>
    <row r="64" spans="2:28" x14ac:dyDescent="0.25">
      <c r="B64" t="str">
        <f t="shared" si="13"/>
        <v>Sample 17</v>
      </c>
      <c r="C64" s="2">
        <f t="shared" si="14"/>
        <v>0</v>
      </c>
      <c r="D64" s="2">
        <f t="shared" si="12"/>
        <v>9.7897196261681927</v>
      </c>
      <c r="E64" s="2">
        <f t="shared" si="12"/>
        <v>5.3077736519389589</v>
      </c>
      <c r="F64" s="2">
        <f t="shared" si="12"/>
        <v>4.0019513197082972</v>
      </c>
      <c r="G64" s="2">
        <f t="shared" si="12"/>
        <v>3.0868814396066853</v>
      </c>
      <c r="H64" s="2">
        <f t="shared" si="12"/>
        <v>2.8459850107738873</v>
      </c>
      <c r="I64" s="2">
        <f t="shared" si="12"/>
        <v>2.6048940753373415</v>
      </c>
      <c r="J64" s="2">
        <f t="shared" si="12"/>
        <v>-2.1299397400799478</v>
      </c>
      <c r="K64" s="2">
        <f t="shared" si="12"/>
        <v>0.59282465891863012</v>
      </c>
      <c r="L64" s="2">
        <f t="shared" si="12"/>
        <v>0.96261123302829787</v>
      </c>
      <c r="M64" s="2">
        <f t="shared" si="12"/>
        <v>1.7239925955751403</v>
      </c>
      <c r="N64" s="2">
        <f t="shared" si="12"/>
        <v>1.7453564058912434</v>
      </c>
      <c r="O64" s="2">
        <f t="shared" si="12"/>
        <v>1.8094737742863742</v>
      </c>
      <c r="P64" s="2">
        <f t="shared" si="12"/>
        <v>4.7279987633965277</v>
      </c>
      <c r="Q64" s="2">
        <f t="shared" si="12"/>
        <v>5.2183613938115343</v>
      </c>
      <c r="R64" s="2">
        <f t="shared" si="12"/>
        <v>5.1520561869992605</v>
      </c>
      <c r="S64" s="2">
        <f t="shared" si="12"/>
        <v>4.7305394514197872</v>
      </c>
      <c r="T64" s="2">
        <f t="shared" si="12"/>
        <v>4.3313618596996264</v>
      </c>
      <c r="U64" s="2">
        <f t="shared" si="12"/>
        <v>3.8666105131220547</v>
      </c>
      <c r="V64" s="2">
        <f t="shared" si="12"/>
        <v>3.7789135914150336</v>
      </c>
      <c r="W64" s="2">
        <f t="shared" si="12"/>
        <v>7.4166371399865341</v>
      </c>
      <c r="X64" s="2">
        <f t="shared" ref="D64:AB65" si="15">X50-209.5</f>
        <v>4.6890638718875834</v>
      </c>
      <c r="Y64" s="2">
        <f t="shared" si="15"/>
        <v>3.3149798873795646</v>
      </c>
      <c r="Z64" s="2">
        <f t="shared" si="15"/>
        <v>2.9606387940191894</v>
      </c>
      <c r="AA64" s="2">
        <f t="shared" si="15"/>
        <v>2.9170168581206326</v>
      </c>
      <c r="AB64" s="2">
        <f t="shared" si="15"/>
        <v>2.8952126067494248</v>
      </c>
    </row>
    <row r="65" spans="2:28" x14ac:dyDescent="0.25">
      <c r="B65" t="str">
        <f t="shared" si="13"/>
        <v>Sample 18</v>
      </c>
      <c r="C65" s="2">
        <f t="shared" si="14"/>
        <v>0</v>
      </c>
      <c r="D65" s="2">
        <f t="shared" si="15"/>
        <v>8.3183823529411995</v>
      </c>
      <c r="E65" s="2">
        <f t="shared" si="15"/>
        <v>3.1666090924725836</v>
      </c>
      <c r="F65" s="2">
        <f t="shared" si="15"/>
        <v>1.9337591846901319</v>
      </c>
      <c r="G65" s="2">
        <f t="shared" si="15"/>
        <v>1.0728094671713109</v>
      </c>
      <c r="H65" s="2">
        <f t="shared" si="15"/>
        <v>0.5409261056117316</v>
      </c>
      <c r="I65" s="2">
        <f t="shared" si="15"/>
        <v>0.62572260383768707</v>
      </c>
      <c r="J65" s="2">
        <f t="shared" si="15"/>
        <v>-0.13089081996429286</v>
      </c>
      <c r="K65" s="2">
        <f t="shared" si="15"/>
        <v>2.7555449127604845</v>
      </c>
      <c r="L65" s="2">
        <f t="shared" si="15"/>
        <v>3.1074776579994818</v>
      </c>
      <c r="M65" s="2">
        <f t="shared" si="15"/>
        <v>3.8333430004283855</v>
      </c>
      <c r="N65" s="2">
        <f t="shared" si="15"/>
        <v>3.8549201565930673</v>
      </c>
      <c r="O65" s="2">
        <f t="shared" si="15"/>
        <v>3.919677821553563</v>
      </c>
      <c r="P65" s="2">
        <f t="shared" si="15"/>
        <v>7.2483281606129708</v>
      </c>
      <c r="Q65" s="2">
        <f t="shared" si="15"/>
        <v>5.8106608561876385</v>
      </c>
      <c r="R65" s="2">
        <f t="shared" si="15"/>
        <v>6.0588572098937448</v>
      </c>
      <c r="S65" s="2">
        <f t="shared" si="15"/>
        <v>5.9701407340382673</v>
      </c>
      <c r="T65" s="2">
        <f t="shared" si="15"/>
        <v>5.274735514963055</v>
      </c>
      <c r="U65" s="2">
        <f t="shared" si="15"/>
        <v>4.8280036099555446</v>
      </c>
      <c r="V65" s="2">
        <f t="shared" si="15"/>
        <v>5.0540463087208138</v>
      </c>
      <c r="W65" s="2">
        <f t="shared" si="15"/>
        <v>5.9743098071449197</v>
      </c>
      <c r="X65" s="2">
        <f t="shared" si="15"/>
        <v>2.7678576175745491</v>
      </c>
      <c r="Y65" s="2">
        <f t="shared" si="15"/>
        <v>1.7824381893854593</v>
      </c>
      <c r="Z65" s="2">
        <f t="shared" si="15"/>
        <v>1.4468347396459365</v>
      </c>
      <c r="AA65" s="2">
        <f t="shared" si="15"/>
        <v>1.403523614558253</v>
      </c>
      <c r="AB65" s="2">
        <f t="shared" si="15"/>
        <v>1.0680624071636657</v>
      </c>
    </row>
    <row r="67" spans="2:28" x14ac:dyDescent="0.25">
      <c r="B67" s="11" t="s">
        <v>25</v>
      </c>
      <c r="C67">
        <v>4</v>
      </c>
      <c r="D67">
        <v>4</v>
      </c>
      <c r="E67">
        <v>4</v>
      </c>
      <c r="F67">
        <v>4</v>
      </c>
      <c r="G67">
        <v>4</v>
      </c>
      <c r="H67">
        <v>4</v>
      </c>
      <c r="I67">
        <v>4</v>
      </c>
      <c r="J67">
        <v>4</v>
      </c>
      <c r="K67">
        <v>4</v>
      </c>
      <c r="L67">
        <v>4</v>
      </c>
      <c r="M67">
        <v>4</v>
      </c>
      <c r="N67">
        <v>4</v>
      </c>
      <c r="O67">
        <v>4</v>
      </c>
      <c r="P67">
        <v>4</v>
      </c>
      <c r="Q67">
        <v>4</v>
      </c>
      <c r="R67">
        <v>4</v>
      </c>
      <c r="S67">
        <v>4</v>
      </c>
      <c r="T67">
        <v>4</v>
      </c>
      <c r="U67">
        <v>4</v>
      </c>
      <c r="V67">
        <v>4</v>
      </c>
      <c r="W67">
        <v>4</v>
      </c>
      <c r="X67">
        <v>4</v>
      </c>
      <c r="Y67">
        <v>4</v>
      </c>
      <c r="Z67">
        <v>4</v>
      </c>
      <c r="AA67">
        <v>4</v>
      </c>
      <c r="AB67">
        <v>4</v>
      </c>
    </row>
    <row r="68" spans="2:28" x14ac:dyDescent="0.25">
      <c r="B68" s="11" t="s">
        <v>26</v>
      </c>
      <c r="C68">
        <f>209.5*((40 * 0.05)/100)</f>
        <v>4.1900000000000004</v>
      </c>
      <c r="D68">
        <f t="shared" ref="D68:AB68" si="16">209.5*((40 * 0.05)/100)</f>
        <v>4.1900000000000004</v>
      </c>
      <c r="E68">
        <f t="shared" si="16"/>
        <v>4.1900000000000004</v>
      </c>
      <c r="F68">
        <f t="shared" si="16"/>
        <v>4.1900000000000004</v>
      </c>
      <c r="G68">
        <f t="shared" si="16"/>
        <v>4.1900000000000004</v>
      </c>
      <c r="H68">
        <f t="shared" si="16"/>
        <v>4.1900000000000004</v>
      </c>
      <c r="I68">
        <f t="shared" si="16"/>
        <v>4.1900000000000004</v>
      </c>
      <c r="J68">
        <f t="shared" si="16"/>
        <v>4.1900000000000004</v>
      </c>
      <c r="K68">
        <f t="shared" si="16"/>
        <v>4.1900000000000004</v>
      </c>
      <c r="L68">
        <f t="shared" si="16"/>
        <v>4.1900000000000004</v>
      </c>
      <c r="M68">
        <f t="shared" si="16"/>
        <v>4.1900000000000004</v>
      </c>
      <c r="N68">
        <f t="shared" si="16"/>
        <v>4.1900000000000004</v>
      </c>
      <c r="O68">
        <f t="shared" si="16"/>
        <v>4.1900000000000004</v>
      </c>
      <c r="P68">
        <f t="shared" si="16"/>
        <v>4.1900000000000004</v>
      </c>
      <c r="Q68">
        <f t="shared" si="16"/>
        <v>4.1900000000000004</v>
      </c>
      <c r="R68">
        <f t="shared" si="16"/>
        <v>4.1900000000000004</v>
      </c>
      <c r="S68">
        <f t="shared" si="16"/>
        <v>4.1900000000000004</v>
      </c>
      <c r="T68">
        <f t="shared" si="16"/>
        <v>4.1900000000000004</v>
      </c>
      <c r="U68">
        <f t="shared" si="16"/>
        <v>4.1900000000000004</v>
      </c>
      <c r="V68">
        <f t="shared" si="16"/>
        <v>4.1900000000000004</v>
      </c>
      <c r="W68">
        <f t="shared" si="16"/>
        <v>4.1900000000000004</v>
      </c>
      <c r="X68">
        <f t="shared" si="16"/>
        <v>4.1900000000000004</v>
      </c>
      <c r="Y68">
        <f t="shared" si="16"/>
        <v>4.1900000000000004</v>
      </c>
      <c r="Z68">
        <f t="shared" si="16"/>
        <v>4.1900000000000004</v>
      </c>
      <c r="AA68">
        <f t="shared" si="16"/>
        <v>4.1900000000000004</v>
      </c>
      <c r="AB68">
        <f t="shared" si="16"/>
        <v>4.1900000000000004</v>
      </c>
    </row>
    <row r="69" spans="2:28" x14ac:dyDescent="0.25">
      <c r="B69" s="11" t="s">
        <v>27</v>
      </c>
      <c r="C69">
        <f>C67+C68</f>
        <v>8.1900000000000013</v>
      </c>
      <c r="D69">
        <f t="shared" ref="D69:F69" si="17">D67+D68</f>
        <v>8.1900000000000013</v>
      </c>
      <c r="E69">
        <f t="shared" si="17"/>
        <v>8.1900000000000013</v>
      </c>
      <c r="F69">
        <f t="shared" si="17"/>
        <v>8.1900000000000013</v>
      </c>
      <c r="G69">
        <f t="shared" ref="G69" si="18">G67+G68</f>
        <v>8.1900000000000013</v>
      </c>
      <c r="H69">
        <f t="shared" ref="H69" si="19">H67+H68</f>
        <v>8.1900000000000013</v>
      </c>
      <c r="I69">
        <f t="shared" ref="I69" si="20">I67+I68</f>
        <v>8.1900000000000013</v>
      </c>
      <c r="J69">
        <f t="shared" ref="J69" si="21">J67+J68</f>
        <v>8.1900000000000013</v>
      </c>
      <c r="K69">
        <f t="shared" ref="K69" si="22">K67+K68</f>
        <v>8.1900000000000013</v>
      </c>
      <c r="L69">
        <f t="shared" ref="L69" si="23">L67+L68</f>
        <v>8.1900000000000013</v>
      </c>
      <c r="M69">
        <f t="shared" ref="M69" si="24">M67+M68</f>
        <v>8.1900000000000013</v>
      </c>
      <c r="N69">
        <f t="shared" ref="N69" si="25">N67+N68</f>
        <v>8.1900000000000013</v>
      </c>
      <c r="O69">
        <f t="shared" ref="O69" si="26">O67+O68</f>
        <v>8.1900000000000013</v>
      </c>
      <c r="P69">
        <f t="shared" ref="P69" si="27">P67+P68</f>
        <v>8.1900000000000013</v>
      </c>
      <c r="Q69">
        <f t="shared" ref="Q69" si="28">Q67+Q68</f>
        <v>8.1900000000000013</v>
      </c>
      <c r="R69">
        <f t="shared" ref="R69" si="29">R67+R68</f>
        <v>8.1900000000000013</v>
      </c>
      <c r="S69">
        <f t="shared" ref="S69" si="30">S67+S68</f>
        <v>8.1900000000000013</v>
      </c>
      <c r="T69">
        <f t="shared" ref="T69" si="31">T67+T68</f>
        <v>8.1900000000000013</v>
      </c>
      <c r="U69">
        <f t="shared" ref="U69" si="32">U67+U68</f>
        <v>8.1900000000000013</v>
      </c>
      <c r="V69">
        <f t="shared" ref="V69" si="33">V67+V68</f>
        <v>8.1900000000000013</v>
      </c>
      <c r="W69">
        <f t="shared" ref="W69" si="34">W67+W68</f>
        <v>8.1900000000000013</v>
      </c>
      <c r="X69">
        <f t="shared" ref="X69" si="35">X67+X68</f>
        <v>8.1900000000000013</v>
      </c>
      <c r="Y69">
        <f t="shared" ref="Y69" si="36">Y67+Y68</f>
        <v>8.1900000000000013</v>
      </c>
      <c r="Z69">
        <f t="shared" ref="Z69" si="37">Z67+Z68</f>
        <v>8.1900000000000013</v>
      </c>
      <c r="AA69">
        <f t="shared" ref="AA69" si="38">AA67+AA68</f>
        <v>8.1900000000000013</v>
      </c>
      <c r="AB69">
        <f t="shared" ref="AB69" si="39">AB67+AB68</f>
        <v>8.1900000000000013</v>
      </c>
    </row>
    <row r="70" spans="2:28" x14ac:dyDescent="0.25">
      <c r="B70" s="11" t="s">
        <v>28</v>
      </c>
      <c r="C70" s="2">
        <f>0-C69</f>
        <v>-8.1900000000000013</v>
      </c>
      <c r="D70" s="2">
        <f t="shared" ref="D70:F70" si="40">0-D69</f>
        <v>-8.1900000000000013</v>
      </c>
      <c r="E70" s="2">
        <f t="shared" si="40"/>
        <v>-8.1900000000000013</v>
      </c>
      <c r="F70" s="2">
        <f t="shared" si="40"/>
        <v>-8.1900000000000013</v>
      </c>
      <c r="G70" s="2">
        <f t="shared" ref="G70" si="41">0-G69</f>
        <v>-8.1900000000000013</v>
      </c>
      <c r="H70" s="2">
        <f t="shared" ref="H70" si="42">0-H69</f>
        <v>-8.1900000000000013</v>
      </c>
      <c r="I70" s="2">
        <f t="shared" ref="I70" si="43">0-I69</f>
        <v>-8.1900000000000013</v>
      </c>
      <c r="J70" s="2">
        <f t="shared" ref="J70" si="44">0-J69</f>
        <v>-8.1900000000000013</v>
      </c>
      <c r="K70" s="2">
        <f t="shared" ref="K70" si="45">0-K69</f>
        <v>-8.1900000000000013</v>
      </c>
      <c r="L70" s="2">
        <f t="shared" ref="L70" si="46">0-L69</f>
        <v>-8.1900000000000013</v>
      </c>
      <c r="M70" s="2">
        <f t="shared" ref="M70" si="47">0-M69</f>
        <v>-8.1900000000000013</v>
      </c>
      <c r="N70" s="2">
        <f t="shared" ref="N70" si="48">0-N69</f>
        <v>-8.1900000000000013</v>
      </c>
      <c r="O70" s="2">
        <f t="shared" ref="O70" si="49">0-O69</f>
        <v>-8.1900000000000013</v>
      </c>
      <c r="P70" s="2">
        <f t="shared" ref="P70" si="50">0-P69</f>
        <v>-8.1900000000000013</v>
      </c>
      <c r="Q70" s="2">
        <f t="shared" ref="Q70" si="51">0-Q69</f>
        <v>-8.1900000000000013</v>
      </c>
      <c r="R70" s="2">
        <f t="shared" ref="R70" si="52">0-R69</f>
        <v>-8.1900000000000013</v>
      </c>
      <c r="S70" s="2">
        <f t="shared" ref="S70" si="53">0-S69</f>
        <v>-8.1900000000000013</v>
      </c>
      <c r="T70" s="2">
        <f t="shared" ref="T70" si="54">0-T69</f>
        <v>-8.1900000000000013</v>
      </c>
      <c r="U70" s="2">
        <f t="shared" ref="U70" si="55">0-U69</f>
        <v>-8.1900000000000013</v>
      </c>
      <c r="V70" s="2">
        <f t="shared" ref="V70" si="56">0-V69</f>
        <v>-8.1900000000000013</v>
      </c>
      <c r="W70" s="2">
        <f t="shared" ref="W70" si="57">0-W69</f>
        <v>-8.1900000000000013</v>
      </c>
      <c r="X70" s="2">
        <f t="shared" ref="X70" si="58">0-X69</f>
        <v>-8.1900000000000013</v>
      </c>
      <c r="Y70" s="2">
        <f t="shared" ref="Y70" si="59">0-Y69</f>
        <v>-8.1900000000000013</v>
      </c>
      <c r="Z70" s="2">
        <f t="shared" ref="Z70" si="60">0-Z69</f>
        <v>-8.1900000000000013</v>
      </c>
      <c r="AA70" s="2">
        <f t="shared" ref="AA70" si="61">0-AA69</f>
        <v>-8.1900000000000013</v>
      </c>
      <c r="AB70" s="2">
        <f t="shared" ref="AB70" si="62">0-AB69</f>
        <v>-8.1900000000000013</v>
      </c>
    </row>
  </sheetData>
  <mergeCells count="4">
    <mergeCell ref="C9:AB9"/>
    <mergeCell ref="C25:AB25"/>
    <mergeCell ref="C39:AB39"/>
    <mergeCell ref="C53:AB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PPO2 errors (mbar)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2018-01-15T12:40:20Z</dcterms:modified>
</cp:coreProperties>
</file>