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drawings/drawing4.xml" ContentType="application/vnd.openxmlformats-officedocument.drawing+xml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drawings/drawing5.xml" ContentType="application/vnd.openxmlformats-officedocument.drawing+xml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drawings/drawing6.xml" ContentType="application/vnd.openxmlformats-officedocument.drawing+xml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drawings/drawing7.xml" ContentType="application/vnd.openxmlformats-officedocument.drawing+xml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drawings/drawing8.xml" ContentType="application/vnd.openxmlformats-officedocument.drawing+xml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drawings/drawing9.xml" ContentType="application/vnd.openxmlformats-officedocument.drawing+xml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drawings/drawing10.xml" ContentType="application/vnd.openxmlformats-officedocument.drawing+xml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drawings/drawing11.xml" ContentType="application/vnd.openxmlformats-officedocument.drawing+xml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drawings/drawing12.xml" ContentType="application/vnd.openxmlformats-officedocument.drawing+xml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drawings/drawing13.xml" ContentType="application/vnd.openxmlformats-officedocument.drawing+xml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drawings/drawing14.xml" ContentType="application/vnd.openxmlformats-officedocument.drawing+xml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drawings/drawing15.xml" ContentType="application/vnd.openxmlformats-officedocument.drawing+xml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drawings/drawing16.xml" ContentType="application/vnd.openxmlformats-officedocument.drawing+xml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drawings/drawing17.xml" ContentType="application/vnd.openxmlformats-officedocument.drawing+xml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activeX/activeX61.xml" ContentType="application/vnd.ms-office.activeX+xml"/>
  <Override PartName="/xl/activeX/activeX61.bin" ContentType="application/vnd.ms-office.activeX"/>
  <Override PartName="/xl/drawings/drawing18.xml" ContentType="application/vnd.openxmlformats-officedocument.drawing+xml"/>
  <Override PartName="/xl/activeX/activeX62.xml" ContentType="application/vnd.ms-office.activeX+xml"/>
  <Override PartName="/xl/activeX/activeX62.bin" ContentType="application/vnd.ms-office.activeX"/>
  <Override PartName="/xl/activeX/activeX63.xml" ContentType="application/vnd.ms-office.activeX+xml"/>
  <Override PartName="/xl/activeX/activeX63.bin" ContentType="application/vnd.ms-office.activeX"/>
  <Override PartName="/xl/activeX/activeX64.xml" ContentType="application/vnd.ms-office.activeX+xml"/>
  <Override PartName="/xl/activeX/activeX64.bin" ContentType="application/vnd.ms-office.activeX"/>
  <Override PartName="/xl/activeX/activeX65.xml" ContentType="application/vnd.ms-office.activeX+xml"/>
  <Override PartName="/xl/activeX/activeX65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73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Office 210\Desktop\JFD Jan 18\"/>
    </mc:Choice>
  </mc:AlternateContent>
  <bookViews>
    <workbookView xWindow="0" yWindow="0" windowWidth="23640" windowHeight="10770" tabRatio="823"/>
  </bookViews>
  <sheets>
    <sheet name="Übersicht" sheetId="13" r:id="rId1"/>
    <sheet name="Luftwert_Temperatur" sheetId="19" r:id="rId2"/>
    <sheet name="Spezifikation" sheetId="4" r:id="rId3"/>
    <sheet name="Sensor1" sheetId="5" r:id="rId4"/>
    <sheet name="Sensor2" sheetId="6" r:id="rId5"/>
    <sheet name="Sensor3" sheetId="7" r:id="rId6"/>
    <sheet name="Sensor4" sheetId="8" r:id="rId7"/>
    <sheet name="Sensor5" sheetId="9" r:id="rId8"/>
    <sheet name="Sensor6" sheetId="10" r:id="rId9"/>
    <sheet name="Sensor7" sheetId="20" r:id="rId10"/>
    <sheet name="Sensor8" sheetId="21" r:id="rId11"/>
    <sheet name="Sensor9" sheetId="22" r:id="rId12"/>
    <sheet name="Sensor10" sheetId="23" r:id="rId13"/>
    <sheet name="Sensor11" sheetId="24" r:id="rId14"/>
    <sheet name="Sensor12" sheetId="25" r:id="rId15"/>
    <sheet name="Sensor13" sheetId="26" r:id="rId16"/>
    <sheet name="Sensor14" sheetId="27" r:id="rId17"/>
    <sheet name="Sensor15" sheetId="28" r:id="rId18"/>
    <sheet name="Sensor16" sheetId="29" r:id="rId19"/>
    <sheet name="Messblatt" sheetId="11" r:id="rId20"/>
    <sheet name="Baustelle" sheetId="17" r:id="rId21"/>
    <sheet name="Tabelle1" sheetId="30" r:id="rId22"/>
  </sheets>
  <definedNames>
    <definedName name="_xlnm._FilterDatabase" localSheetId="3" hidden="1">Sensor1!$H$6:$H$9</definedName>
    <definedName name="_xlnm._FilterDatabase" localSheetId="12" hidden="1">Sensor10!$H$6:$H$9</definedName>
    <definedName name="_xlnm._FilterDatabase" localSheetId="13" hidden="1">Sensor11!$H$6:$H$9</definedName>
    <definedName name="_xlnm._FilterDatabase" localSheetId="14" hidden="1">Sensor12!$H$6:$H$9</definedName>
    <definedName name="_xlnm._FilterDatabase" localSheetId="15" hidden="1">Sensor13!$H$6:$H$9</definedName>
    <definedName name="_xlnm._FilterDatabase" localSheetId="16" hidden="1">Sensor14!$H$6:$H$9</definedName>
    <definedName name="_xlnm._FilterDatabase" localSheetId="17" hidden="1">Sensor15!$H$6:$H$9</definedName>
    <definedName name="_xlnm._FilterDatabase" localSheetId="18" hidden="1">Sensor16!$H$6:$H$9</definedName>
    <definedName name="_xlnm._FilterDatabase" localSheetId="4" hidden="1">Sensor2!$H$6:$H$9</definedName>
    <definedName name="_xlnm._FilterDatabase" localSheetId="5" hidden="1">Sensor3!$H$6:$H$9</definedName>
    <definedName name="_xlnm._FilterDatabase" localSheetId="6" hidden="1">Sensor4!$H$6:$H$9</definedName>
    <definedName name="_xlnm._FilterDatabase" localSheetId="7" hidden="1">Sensor5!$H$6:$H$9</definedName>
    <definedName name="_xlnm._FilterDatabase" localSheetId="8" hidden="1">Sensor6!$H$6:$H$9</definedName>
    <definedName name="_xlnm._FilterDatabase" localSheetId="9" hidden="1">Sensor7!$H$6:$H$9</definedName>
    <definedName name="_xlnm._FilterDatabase" localSheetId="10" hidden="1">Sensor8!$H$6:$H$9</definedName>
    <definedName name="_xlnm._FilterDatabase" localSheetId="11" hidden="1">Sensor9!$H$6:$H$9</definedName>
    <definedName name="Messung_0" localSheetId="20">Baustelle!$B$2:$CP$12</definedName>
    <definedName name="Messung_2" localSheetId="20">Baustelle!$B$4:$W$7</definedName>
    <definedName name="Messung2" localSheetId="20">Baustelle!$A$3:$V$3</definedName>
    <definedName name="Messung3" localSheetId="20">Baustelle!$A$2:$V$3</definedName>
    <definedName name="OOM103_Startwerte" localSheetId="20">Baustelle!$B$2:$W$7</definedName>
  </definedNames>
  <calcPr calcId="162913"/>
</workbook>
</file>

<file path=xl/calcChain.xml><?xml version="1.0" encoding="utf-8"?>
<calcChain xmlns="http://schemas.openxmlformats.org/spreadsheetml/2006/main">
  <c r="F28" i="6" l="1"/>
  <c r="F26" i="27" l="1"/>
  <c r="F27" i="27"/>
  <c r="F28" i="27"/>
  <c r="F29" i="27"/>
  <c r="F30" i="27"/>
  <c r="F31" i="27"/>
  <c r="F32" i="27"/>
  <c r="F33" i="27"/>
  <c r="F34" i="27"/>
  <c r="F35" i="27"/>
  <c r="F25" i="27"/>
  <c r="F26" i="26"/>
  <c r="F27" i="26"/>
  <c r="F28" i="26"/>
  <c r="F29" i="26"/>
  <c r="F30" i="26"/>
  <c r="F31" i="26"/>
  <c r="F32" i="26"/>
  <c r="F33" i="26"/>
  <c r="F34" i="26"/>
  <c r="F35" i="26"/>
  <c r="F25" i="26"/>
  <c r="F26" i="25"/>
  <c r="F27" i="25"/>
  <c r="F28" i="25"/>
  <c r="F29" i="25"/>
  <c r="F30" i="25"/>
  <c r="F31" i="25"/>
  <c r="F32" i="25"/>
  <c r="F33" i="25"/>
  <c r="F34" i="25"/>
  <c r="F35" i="25"/>
  <c r="F25" i="25"/>
  <c r="F26" i="24"/>
  <c r="F27" i="24"/>
  <c r="F28" i="24"/>
  <c r="F29" i="24"/>
  <c r="F30" i="24"/>
  <c r="F31" i="24"/>
  <c r="F32" i="24"/>
  <c r="F33" i="24"/>
  <c r="F34" i="24"/>
  <c r="F35" i="24"/>
  <c r="F25" i="24"/>
  <c r="F26" i="23"/>
  <c r="F27" i="23"/>
  <c r="F28" i="23"/>
  <c r="F29" i="23"/>
  <c r="F30" i="23"/>
  <c r="F31" i="23"/>
  <c r="F32" i="23"/>
  <c r="F33" i="23"/>
  <c r="F34" i="23"/>
  <c r="F35" i="23"/>
  <c r="F25" i="23"/>
  <c r="F26" i="22"/>
  <c r="F27" i="22"/>
  <c r="F28" i="22"/>
  <c r="F29" i="22"/>
  <c r="F30" i="22"/>
  <c r="F31" i="22"/>
  <c r="F32" i="22"/>
  <c r="F33" i="22"/>
  <c r="F34" i="22"/>
  <c r="F35" i="22"/>
  <c r="F25" i="22"/>
  <c r="F26" i="21"/>
  <c r="F27" i="21"/>
  <c r="F28" i="21"/>
  <c r="F29" i="21"/>
  <c r="F30" i="21"/>
  <c r="F31" i="21"/>
  <c r="F32" i="21"/>
  <c r="F33" i="21"/>
  <c r="F34" i="21"/>
  <c r="F35" i="21"/>
  <c r="F25" i="21"/>
  <c r="F26" i="20"/>
  <c r="F27" i="20"/>
  <c r="F28" i="20"/>
  <c r="F29" i="20"/>
  <c r="F30" i="20"/>
  <c r="F31" i="20"/>
  <c r="F32" i="20"/>
  <c r="F33" i="20"/>
  <c r="F34" i="20"/>
  <c r="F35" i="20"/>
  <c r="F25" i="20"/>
  <c r="F26" i="10"/>
  <c r="F27" i="10"/>
  <c r="F28" i="10"/>
  <c r="F29" i="10"/>
  <c r="F30" i="10"/>
  <c r="F31" i="10"/>
  <c r="F32" i="10"/>
  <c r="F33" i="10"/>
  <c r="F34" i="10"/>
  <c r="F35" i="10"/>
  <c r="F25" i="10"/>
  <c r="F26" i="9"/>
  <c r="F27" i="9"/>
  <c r="F28" i="9"/>
  <c r="F29" i="9"/>
  <c r="F30" i="9"/>
  <c r="F31" i="9"/>
  <c r="F32" i="9"/>
  <c r="F33" i="9"/>
  <c r="F34" i="9"/>
  <c r="F35" i="9"/>
  <c r="F25" i="9"/>
  <c r="F26" i="8"/>
  <c r="F27" i="8"/>
  <c r="F28" i="8"/>
  <c r="F29" i="8"/>
  <c r="F30" i="8"/>
  <c r="F31" i="8"/>
  <c r="F32" i="8"/>
  <c r="F33" i="8"/>
  <c r="F34" i="8"/>
  <c r="F35" i="8"/>
  <c r="F25" i="8"/>
  <c r="F26" i="7"/>
  <c r="F27" i="7"/>
  <c r="F28" i="7"/>
  <c r="F29" i="7"/>
  <c r="F30" i="7"/>
  <c r="F31" i="7"/>
  <c r="F32" i="7"/>
  <c r="F33" i="7"/>
  <c r="F34" i="7"/>
  <c r="F35" i="7"/>
  <c r="F25" i="7"/>
  <c r="F26" i="6"/>
  <c r="F27" i="6"/>
  <c r="F29" i="6"/>
  <c r="F30" i="6"/>
  <c r="F31" i="6"/>
  <c r="F32" i="6"/>
  <c r="F33" i="6"/>
  <c r="F34" i="6"/>
  <c r="F35" i="6"/>
  <c r="F25" i="6"/>
  <c r="F25" i="5"/>
  <c r="F26" i="5"/>
  <c r="F27" i="5"/>
  <c r="F28" i="5"/>
  <c r="F29" i="5"/>
  <c r="F30" i="5"/>
  <c r="F31" i="5"/>
  <c r="F32" i="5"/>
  <c r="F33" i="5"/>
  <c r="F34" i="5"/>
  <c r="F35" i="5"/>
  <c r="D26" i="5"/>
  <c r="D26" i="25" s="1"/>
  <c r="D27" i="5"/>
  <c r="D27" i="27" s="1"/>
  <c r="D28" i="5"/>
  <c r="D28" i="24" s="1"/>
  <c r="D29" i="5"/>
  <c r="D29" i="25" s="1"/>
  <c r="D30" i="5"/>
  <c r="D30" i="9" s="1"/>
  <c r="D31" i="5"/>
  <c r="D31" i="23" s="1"/>
  <c r="D32" i="5"/>
  <c r="D32" i="27" s="1"/>
  <c r="D33" i="5"/>
  <c r="D33" i="24" s="1"/>
  <c r="D34" i="5"/>
  <c r="D34" i="24" s="1"/>
  <c r="D35" i="5"/>
  <c r="D25" i="5"/>
  <c r="D25" i="27" s="1"/>
  <c r="B26" i="5"/>
  <c r="B26" i="22" s="1"/>
  <c r="B27" i="5"/>
  <c r="B27" i="27" s="1"/>
  <c r="B28" i="5"/>
  <c r="B28" i="27" s="1"/>
  <c r="B29" i="5"/>
  <c r="B29" i="27" s="1"/>
  <c r="B30" i="5"/>
  <c r="B30" i="26" s="1"/>
  <c r="B31" i="5"/>
  <c r="B31" i="25" s="1"/>
  <c r="B32" i="5"/>
  <c r="B32" i="20" s="1"/>
  <c r="B33" i="5"/>
  <c r="B33" i="27" s="1"/>
  <c r="B34" i="5"/>
  <c r="B34" i="25" s="1"/>
  <c r="B35" i="5"/>
  <c r="B35" i="26" s="1"/>
  <c r="B25" i="5"/>
  <c r="B25" i="24" s="1"/>
  <c r="T19" i="29"/>
  <c r="P20" i="29"/>
  <c r="P22" i="29"/>
  <c r="E24" i="29"/>
  <c r="P24" i="29"/>
  <c r="P26" i="29"/>
  <c r="P28" i="29"/>
  <c r="P29" i="29"/>
  <c r="T19" i="28"/>
  <c r="P20" i="28"/>
  <c r="P22" i="28"/>
  <c r="E24" i="28"/>
  <c r="P24" i="28"/>
  <c r="P26" i="28"/>
  <c r="P28" i="28"/>
  <c r="P29" i="28"/>
  <c r="T19" i="27"/>
  <c r="P20" i="27"/>
  <c r="P22" i="27"/>
  <c r="E24" i="27"/>
  <c r="P24" i="27"/>
  <c r="P26" i="27"/>
  <c r="P28" i="27"/>
  <c r="P29" i="27"/>
  <c r="T19" i="26"/>
  <c r="P20" i="26"/>
  <c r="P22" i="26"/>
  <c r="E24" i="26"/>
  <c r="P24" i="26"/>
  <c r="P26" i="26"/>
  <c r="P28" i="26"/>
  <c r="P29" i="26"/>
  <c r="T19" i="25"/>
  <c r="P20" i="25"/>
  <c r="P22" i="25"/>
  <c r="E24" i="25"/>
  <c r="P24" i="25"/>
  <c r="P26" i="25"/>
  <c r="P28" i="25"/>
  <c r="P29" i="25"/>
  <c r="T19" i="24"/>
  <c r="P20" i="24"/>
  <c r="P22" i="24"/>
  <c r="E24" i="24"/>
  <c r="P24" i="24"/>
  <c r="P26" i="24"/>
  <c r="P28" i="24"/>
  <c r="P29" i="24"/>
  <c r="T19" i="23"/>
  <c r="P20" i="23"/>
  <c r="P22" i="23"/>
  <c r="E24" i="23"/>
  <c r="P24" i="23"/>
  <c r="P26" i="23"/>
  <c r="P28" i="23"/>
  <c r="P29" i="23"/>
  <c r="T19" i="22"/>
  <c r="P20" i="22"/>
  <c r="P22" i="22"/>
  <c r="E24" i="22"/>
  <c r="P24" i="22"/>
  <c r="P26" i="22"/>
  <c r="P28" i="22"/>
  <c r="P29" i="22"/>
  <c r="C47" i="13"/>
  <c r="C45" i="13"/>
  <c r="C43" i="13"/>
  <c r="C41" i="13"/>
  <c r="C39" i="13"/>
  <c r="C37" i="13"/>
  <c r="C35" i="13"/>
  <c r="C33" i="13"/>
  <c r="T19" i="21"/>
  <c r="P20" i="21"/>
  <c r="P22" i="21"/>
  <c r="E24" i="21"/>
  <c r="P24" i="21"/>
  <c r="P26" i="21"/>
  <c r="P28" i="21"/>
  <c r="P29" i="21"/>
  <c r="T19" i="20"/>
  <c r="P20" i="20"/>
  <c r="P22" i="20"/>
  <c r="E24" i="20"/>
  <c r="P24" i="20"/>
  <c r="P26" i="20"/>
  <c r="P28" i="20"/>
  <c r="P29" i="20"/>
  <c r="C31" i="13"/>
  <c r="C29" i="13"/>
  <c r="T19" i="10"/>
  <c r="P20" i="10"/>
  <c r="P22" i="10"/>
  <c r="E24" i="10"/>
  <c r="P24" i="10"/>
  <c r="P26" i="10"/>
  <c r="P28" i="10"/>
  <c r="P29" i="10"/>
  <c r="T19" i="9"/>
  <c r="P20" i="9"/>
  <c r="P22" i="9"/>
  <c r="E24" i="9"/>
  <c r="P24" i="9"/>
  <c r="P26" i="9"/>
  <c r="P28" i="9"/>
  <c r="P29" i="9"/>
  <c r="T19" i="8"/>
  <c r="P20" i="8"/>
  <c r="P22" i="8"/>
  <c r="E24" i="8"/>
  <c r="P24" i="8"/>
  <c r="P26" i="8"/>
  <c r="P28" i="8"/>
  <c r="P29" i="8"/>
  <c r="T19" i="7"/>
  <c r="P20" i="7"/>
  <c r="P22" i="7"/>
  <c r="E24" i="7"/>
  <c r="P24" i="7"/>
  <c r="P26" i="7"/>
  <c r="P28" i="7"/>
  <c r="P29" i="7"/>
  <c r="T19" i="6"/>
  <c r="P20" i="6"/>
  <c r="P22" i="6"/>
  <c r="E24" i="6"/>
  <c r="P24" i="6"/>
  <c r="P26" i="6"/>
  <c r="P28" i="6"/>
  <c r="P29" i="6"/>
  <c r="T19" i="5"/>
  <c r="P20" i="5"/>
  <c r="P22" i="5"/>
  <c r="E24" i="5"/>
  <c r="P24" i="5"/>
  <c r="P26" i="5"/>
  <c r="P28" i="5"/>
  <c r="P29" i="5"/>
  <c r="S19" i="13"/>
  <c r="C17" i="13"/>
  <c r="AF17" i="13"/>
  <c r="AG17" i="13"/>
  <c r="AF18" i="13"/>
  <c r="AG18" i="13"/>
  <c r="C19" i="13"/>
  <c r="C21" i="13"/>
  <c r="C23" i="13"/>
  <c r="C25" i="13"/>
  <c r="C27" i="13"/>
  <c r="V15" i="13"/>
  <c r="Y16" i="13"/>
  <c r="E29" i="25" l="1"/>
  <c r="H11" i="13"/>
  <c r="AE51" i="13" s="1"/>
  <c r="E26" i="25"/>
  <c r="B27" i="8"/>
  <c r="D30" i="8"/>
  <c r="E30" i="8" s="1"/>
  <c r="D30" i="24"/>
  <c r="E30" i="24" s="1"/>
  <c r="D30" i="10"/>
  <c r="E30" i="10" s="1"/>
  <c r="B27" i="21"/>
  <c r="B35" i="6"/>
  <c r="D30" i="22"/>
  <c r="E30" i="22" s="1"/>
  <c r="D30" i="25"/>
  <c r="E30" i="25" s="1"/>
  <c r="D30" i="20"/>
  <c r="E30" i="20" s="1"/>
  <c r="D30" i="27"/>
  <c r="E30" i="27" s="1"/>
  <c r="E32" i="27"/>
  <c r="B35" i="10"/>
  <c r="B31" i="24"/>
  <c r="B29" i="10"/>
  <c r="D27" i="10"/>
  <c r="E27" i="10" s="1"/>
  <c r="B26" i="26"/>
  <c r="B26" i="6"/>
  <c r="D30" i="23"/>
  <c r="E30" i="23" s="1"/>
  <c r="B26" i="21"/>
  <c r="D33" i="8"/>
  <c r="E33" i="8" s="1"/>
  <c r="D31" i="8"/>
  <c r="E31" i="8" s="1"/>
  <c r="D27" i="22"/>
  <c r="E27" i="22" s="1"/>
  <c r="B28" i="23"/>
  <c r="D27" i="7"/>
  <c r="E27" i="7" s="1"/>
  <c r="B32" i="21"/>
  <c r="D27" i="9"/>
  <c r="E27" i="9" s="1"/>
  <c r="B25" i="6"/>
  <c r="B25" i="26"/>
  <c r="D27" i="21"/>
  <c r="E27" i="21" s="1"/>
  <c r="D27" i="24"/>
  <c r="E27" i="24" s="1"/>
  <c r="B27" i="9"/>
  <c r="B35" i="22"/>
  <c r="B29" i="25"/>
  <c r="D27" i="6"/>
  <c r="E27" i="6" s="1"/>
  <c r="D32" i="9"/>
  <c r="E32" i="9" s="1"/>
  <c r="D30" i="21"/>
  <c r="E30" i="21" s="1"/>
  <c r="D27" i="23"/>
  <c r="E27" i="23" s="1"/>
  <c r="D30" i="26"/>
  <c r="E30" i="26" s="1"/>
  <c r="D32" i="6"/>
  <c r="E32" i="6" s="1"/>
  <c r="B29" i="24"/>
  <c r="D33" i="10"/>
  <c r="E33" i="10" s="1"/>
  <c r="E29" i="5"/>
  <c r="B26" i="7"/>
  <c r="B26" i="10"/>
  <c r="B34" i="23"/>
  <c r="B26" i="25"/>
  <c r="B26" i="27"/>
  <c r="D33" i="7"/>
  <c r="E33" i="7" s="1"/>
  <c r="D33" i="9"/>
  <c r="E33" i="9" s="1"/>
  <c r="D33" i="22"/>
  <c r="E33" i="22" s="1"/>
  <c r="D33" i="25"/>
  <c r="E33" i="25" s="1"/>
  <c r="D33" i="27"/>
  <c r="E33" i="27" s="1"/>
  <c r="D29" i="23"/>
  <c r="E29" i="23" s="1"/>
  <c r="D29" i="9"/>
  <c r="E29" i="9" s="1"/>
  <c r="B34" i="8"/>
  <c r="B26" i="20"/>
  <c r="B26" i="23"/>
  <c r="D33" i="23"/>
  <c r="E33" i="23" s="1"/>
  <c r="D33" i="26"/>
  <c r="E33" i="26" s="1"/>
  <c r="B26" i="8"/>
  <c r="B26" i="24"/>
  <c r="D33" i="6"/>
  <c r="E33" i="6" s="1"/>
  <c r="D33" i="21"/>
  <c r="E33" i="21" s="1"/>
  <c r="E35" i="5"/>
  <c r="B28" i="6"/>
  <c r="B25" i="10"/>
  <c r="B25" i="27"/>
  <c r="D35" i="20"/>
  <c r="E35" i="20" s="1"/>
  <c r="B33" i="23"/>
  <c r="D29" i="7"/>
  <c r="E29" i="7" s="1"/>
  <c r="B29" i="6"/>
  <c r="B25" i="8"/>
  <c r="B29" i="9"/>
  <c r="B29" i="20"/>
  <c r="B29" i="26"/>
  <c r="D31" i="7"/>
  <c r="E31" i="7" s="1"/>
  <c r="D25" i="9"/>
  <c r="E25" i="9" s="1"/>
  <c r="D25" i="21"/>
  <c r="E25" i="21" s="1"/>
  <c r="D31" i="27"/>
  <c r="E31" i="27" s="1"/>
  <c r="E33" i="24"/>
  <c r="D29" i="26"/>
  <c r="E29" i="26" s="1"/>
  <c r="B25" i="20"/>
  <c r="B28" i="9"/>
  <c r="B29" i="7"/>
  <c r="B32" i="10"/>
  <c r="B28" i="20"/>
  <c r="B29" i="22"/>
  <c r="B32" i="23"/>
  <c r="B32" i="27"/>
  <c r="D29" i="20"/>
  <c r="E29" i="20" s="1"/>
  <c r="D29" i="21"/>
  <c r="E29" i="21" s="1"/>
  <c r="D28" i="22"/>
  <c r="E28" i="22" s="1"/>
  <c r="D31" i="24"/>
  <c r="E31" i="24" s="1"/>
  <c r="D31" i="25"/>
  <c r="E31" i="25" s="1"/>
  <c r="E34" i="24"/>
  <c r="B31" i="21"/>
  <c r="D29" i="24"/>
  <c r="E29" i="24" s="1"/>
  <c r="B30" i="6"/>
  <c r="B33" i="8"/>
  <c r="B34" i="9"/>
  <c r="B31" i="10"/>
  <c r="B33" i="20"/>
  <c r="B27" i="22"/>
  <c r="B27" i="24"/>
  <c r="B33" i="24"/>
  <c r="D34" i="7"/>
  <c r="E34" i="7" s="1"/>
  <c r="D34" i="22"/>
  <c r="E34" i="22" s="1"/>
  <c r="B32" i="22"/>
  <c r="B32" i="9"/>
  <c r="B32" i="6"/>
  <c r="D29" i="22"/>
  <c r="E29" i="22" s="1"/>
  <c r="D29" i="8"/>
  <c r="E29" i="8" s="1"/>
  <c r="B31" i="6"/>
  <c r="B32" i="8"/>
  <c r="B30" i="10"/>
  <c r="B31" i="20"/>
  <c r="B33" i="21"/>
  <c r="B32" i="24"/>
  <c r="B32" i="25"/>
  <c r="B34" i="26"/>
  <c r="D30" i="6"/>
  <c r="E30" i="6" s="1"/>
  <c r="D25" i="7"/>
  <c r="E25" i="7" s="1"/>
  <c r="D30" i="7"/>
  <c r="E30" i="7" s="1"/>
  <c r="D27" i="8"/>
  <c r="E27" i="8" s="1"/>
  <c r="D33" i="20"/>
  <c r="E33" i="20" s="1"/>
  <c r="D27" i="20"/>
  <c r="E27" i="20" s="1"/>
  <c r="D32" i="21"/>
  <c r="E32" i="21" s="1"/>
  <c r="D25" i="22"/>
  <c r="E25" i="22" s="1"/>
  <c r="D32" i="24"/>
  <c r="E32" i="24" s="1"/>
  <c r="D27" i="25"/>
  <c r="E27" i="25" s="1"/>
  <c r="D27" i="26"/>
  <c r="E27" i="26" s="1"/>
  <c r="D29" i="27"/>
  <c r="E29" i="27" s="1"/>
  <c r="B32" i="26"/>
  <c r="E31" i="23"/>
  <c r="B27" i="25"/>
  <c r="D29" i="6"/>
  <c r="E29" i="6" s="1"/>
  <c r="B31" i="8"/>
  <c r="B31" i="7"/>
  <c r="B34" i="10"/>
  <c r="B34" i="20"/>
  <c r="B34" i="21"/>
  <c r="B34" i="22"/>
  <c r="B31" i="23"/>
  <c r="D35" i="10"/>
  <c r="E35" i="10" s="1"/>
  <c r="D35" i="22"/>
  <c r="E35" i="22" s="1"/>
  <c r="B31" i="22"/>
  <c r="B34" i="27"/>
  <c r="D26" i="7"/>
  <c r="E26" i="7" s="1"/>
  <c r="D35" i="27"/>
  <c r="E35" i="27" s="1"/>
  <c r="E32" i="5"/>
  <c r="E27" i="5"/>
  <c r="B34" i="6"/>
  <c r="B34" i="7"/>
  <c r="B31" i="9"/>
  <c r="B34" i="24"/>
  <c r="B31" i="26"/>
  <c r="B31" i="27"/>
  <c r="D35" i="7"/>
  <c r="E35" i="7" s="1"/>
  <c r="D35" i="23"/>
  <c r="E35" i="23" s="1"/>
  <c r="D35" i="26"/>
  <c r="E35" i="26" s="1"/>
  <c r="B29" i="23"/>
  <c r="B33" i="10"/>
  <c r="D32" i="26"/>
  <c r="E32" i="26" s="1"/>
  <c r="D32" i="23"/>
  <c r="E32" i="23" s="1"/>
  <c r="B25" i="7"/>
  <c r="B32" i="7"/>
  <c r="B29" i="8"/>
  <c r="B26" i="9"/>
  <c r="B33" i="9"/>
  <c r="B27" i="10"/>
  <c r="B27" i="20"/>
  <c r="B29" i="21"/>
  <c r="B33" i="22"/>
  <c r="B27" i="23"/>
  <c r="B35" i="24"/>
  <c r="D31" i="6"/>
  <c r="E31" i="6" s="1"/>
  <c r="D28" i="7"/>
  <c r="E28" i="7" s="1"/>
  <c r="D35" i="9"/>
  <c r="E35" i="9" s="1"/>
  <c r="D31" i="9"/>
  <c r="E31" i="9" s="1"/>
  <c r="D31" i="10"/>
  <c r="E31" i="10" s="1"/>
  <c r="D31" i="21"/>
  <c r="E31" i="21" s="1"/>
  <c r="D31" i="22"/>
  <c r="E31" i="22" s="1"/>
  <c r="D34" i="25"/>
  <c r="E34" i="25" s="1"/>
  <c r="D31" i="26"/>
  <c r="E31" i="26" s="1"/>
  <c r="E33" i="5"/>
  <c r="B33" i="6"/>
  <c r="B27" i="6"/>
  <c r="B27" i="7"/>
  <c r="B33" i="7"/>
  <c r="B25" i="9"/>
  <c r="B25" i="21"/>
  <c r="B25" i="23"/>
  <c r="B25" i="25"/>
  <c r="B33" i="25"/>
  <c r="B27" i="26"/>
  <c r="D35" i="6"/>
  <c r="E35" i="6" s="1"/>
  <c r="D32" i="7"/>
  <c r="E32" i="7" s="1"/>
  <c r="D32" i="8"/>
  <c r="E32" i="8" s="1"/>
  <c r="E30" i="9"/>
  <c r="D32" i="10"/>
  <c r="E32" i="10" s="1"/>
  <c r="D26" i="10"/>
  <c r="E26" i="10" s="1"/>
  <c r="D31" i="20"/>
  <c r="E31" i="20" s="1"/>
  <c r="D32" i="22"/>
  <c r="E32" i="22" s="1"/>
  <c r="D35" i="24"/>
  <c r="E35" i="24" s="1"/>
  <c r="D34" i="27"/>
  <c r="E34" i="27" s="1"/>
  <c r="E25" i="27"/>
  <c r="E30" i="5"/>
  <c r="B30" i="21"/>
  <c r="B25" i="22"/>
  <c r="B30" i="22"/>
  <c r="B33" i="26"/>
  <c r="E34" i="5"/>
  <c r="D35" i="8"/>
  <c r="E35" i="8" s="1"/>
  <c r="D34" i="9"/>
  <c r="E34" i="9" s="1"/>
  <c r="D34" i="10"/>
  <c r="E34" i="10" s="1"/>
  <c r="D29" i="10"/>
  <c r="E29" i="10" s="1"/>
  <c r="D32" i="20"/>
  <c r="E32" i="20" s="1"/>
  <c r="D35" i="21"/>
  <c r="E35" i="21" s="1"/>
  <c r="D26" i="23"/>
  <c r="E26" i="23" s="1"/>
  <c r="D32" i="25"/>
  <c r="E32" i="25" s="1"/>
  <c r="D26" i="26"/>
  <c r="E26" i="26" s="1"/>
  <c r="E28" i="24"/>
  <c r="E31" i="5"/>
  <c r="E27" i="27"/>
  <c r="D28" i="6"/>
  <c r="E28" i="6" s="1"/>
  <c r="B28" i="7"/>
  <c r="B30" i="8"/>
  <c r="B30" i="9"/>
  <c r="B35" i="9"/>
  <c r="B28" i="10"/>
  <c r="B35" i="20"/>
  <c r="B30" i="24"/>
  <c r="B28" i="25"/>
  <c r="E25" i="5"/>
  <c r="E26" i="5"/>
  <c r="D26" i="6"/>
  <c r="E26" i="6" s="1"/>
  <c r="D26" i="9"/>
  <c r="E26" i="9" s="1"/>
  <c r="D28" i="10"/>
  <c r="E28" i="10" s="1"/>
  <c r="D28" i="20"/>
  <c r="E28" i="20" s="1"/>
  <c r="D34" i="21"/>
  <c r="E34" i="21" s="1"/>
  <c r="D25" i="23"/>
  <c r="E25" i="23" s="1"/>
  <c r="D25" i="25"/>
  <c r="E25" i="25" s="1"/>
  <c r="D28" i="26"/>
  <c r="E28" i="26" s="1"/>
  <c r="D26" i="27"/>
  <c r="E26" i="27" s="1"/>
  <c r="B35" i="25"/>
  <c r="B28" i="26"/>
  <c r="D28" i="27"/>
  <c r="E28" i="27" s="1"/>
  <c r="B35" i="21"/>
  <c r="B35" i="7"/>
  <c r="B30" i="20"/>
  <c r="B28" i="21"/>
  <c r="B30" i="27"/>
  <c r="B35" i="27"/>
  <c r="E28" i="5"/>
  <c r="D25" i="6"/>
  <c r="E25" i="6" s="1"/>
  <c r="D25" i="8"/>
  <c r="E25" i="8" s="1"/>
  <c r="D28" i="8"/>
  <c r="E28" i="8" s="1"/>
  <c r="D26" i="8"/>
  <c r="E26" i="8" s="1"/>
  <c r="D25" i="20"/>
  <c r="E25" i="20" s="1"/>
  <c r="D26" i="20"/>
  <c r="E26" i="20" s="1"/>
  <c r="D26" i="21"/>
  <c r="E26" i="21" s="1"/>
  <c r="D26" i="22"/>
  <c r="E26" i="22" s="1"/>
  <c r="D34" i="23"/>
  <c r="E34" i="23" s="1"/>
  <c r="D25" i="24"/>
  <c r="E25" i="24" s="1"/>
  <c r="D25" i="26"/>
  <c r="E25" i="26" s="1"/>
  <c r="D34" i="26"/>
  <c r="E34" i="26" s="1"/>
  <c r="D35" i="25"/>
  <c r="E35" i="25" s="1"/>
  <c r="B28" i="22"/>
  <c r="B35" i="8"/>
  <c r="D28" i="25"/>
  <c r="E28" i="25" s="1"/>
  <c r="D28" i="21"/>
  <c r="E28" i="21" s="1"/>
  <c r="B30" i="7"/>
  <c r="B28" i="8"/>
  <c r="B30" i="23"/>
  <c r="B35" i="23"/>
  <c r="B28" i="24"/>
  <c r="B30" i="25"/>
  <c r="D34" i="6"/>
  <c r="E34" i="6" s="1"/>
  <c r="D34" i="8"/>
  <c r="E34" i="8" s="1"/>
  <c r="D28" i="9"/>
  <c r="E28" i="9" s="1"/>
  <c r="D25" i="10"/>
  <c r="E25" i="10" s="1"/>
  <c r="D34" i="20"/>
  <c r="E34" i="20" s="1"/>
  <c r="D28" i="23"/>
  <c r="E28" i="23" s="1"/>
  <c r="D26" i="24"/>
  <c r="E26" i="24" s="1"/>
  <c r="Y13" i="13"/>
  <c r="V17" i="13"/>
  <c r="X35" i="13"/>
  <c r="Y20" i="13"/>
  <c r="AJ46" i="13" l="1"/>
  <c r="AG42" i="13"/>
  <c r="AG43" i="13"/>
  <c r="AG41" i="13"/>
  <c r="AJ43" i="13"/>
  <c r="AJ45" i="13"/>
  <c r="AJ44" i="13"/>
  <c r="AJ41" i="13"/>
  <c r="AG45" i="13"/>
  <c r="AG44" i="13"/>
  <c r="AG46" i="13"/>
  <c r="AJ42" i="13"/>
  <c r="X88" i="13" l="1"/>
  <c r="Y86" i="13"/>
  <c r="X27" i="13"/>
  <c r="Y109" i="13"/>
  <c r="X18" i="13"/>
  <c r="Y47" i="13"/>
  <c r="Y72" i="13"/>
  <c r="Y57" i="13"/>
  <c r="Y64" i="13"/>
  <c r="Y17" i="13"/>
  <c r="Y70" i="13"/>
  <c r="Y98" i="13"/>
  <c r="Y79" i="13"/>
  <c r="Y54" i="13"/>
  <c r="X92" i="13"/>
  <c r="Y32" i="13"/>
  <c r="Y46" i="13"/>
  <c r="X62" i="13"/>
  <c r="Y23" i="13"/>
  <c r="X17" i="13"/>
  <c r="Y28" i="13"/>
  <c r="X101" i="13"/>
  <c r="X22" i="13"/>
  <c r="X97" i="13"/>
  <c r="X81" i="13"/>
  <c r="Y25" i="13"/>
  <c r="Y65" i="13"/>
  <c r="X21" i="13"/>
  <c r="X116" i="13"/>
  <c r="Y33" i="13"/>
  <c r="X30" i="13"/>
  <c r="Y48" i="13"/>
  <c r="X76" i="13"/>
  <c r="X84" i="13"/>
  <c r="X24" i="13"/>
  <c r="X63" i="13"/>
  <c r="X91" i="13"/>
  <c r="Y106" i="13"/>
  <c r="Y18" i="13"/>
  <c r="Y36" i="13"/>
  <c r="X61" i="13"/>
  <c r="X41" i="13"/>
  <c r="Y112" i="13"/>
  <c r="X39" i="13"/>
  <c r="Y103" i="13"/>
  <c r="Y61" i="13"/>
  <c r="X79" i="13"/>
  <c r="X112" i="13"/>
  <c r="Y117" i="13"/>
  <c r="Y84" i="13"/>
  <c r="X50" i="13"/>
  <c r="Y115" i="13"/>
  <c r="Y66" i="13"/>
  <c r="X55" i="13"/>
  <c r="X111" i="13"/>
  <c r="Y97" i="13"/>
  <c r="Y58" i="13"/>
  <c r="X77" i="13"/>
  <c r="X44" i="13"/>
  <c r="Y113" i="13"/>
  <c r="X68" i="13"/>
  <c r="X49" i="13"/>
  <c r="X107" i="13"/>
  <c r="X42" i="13"/>
  <c r="Y76" i="13"/>
  <c r="X58" i="13"/>
  <c r="X94" i="13"/>
  <c r="Y63" i="13"/>
  <c r="X75" i="13"/>
  <c r="Y85" i="13"/>
  <c r="X105" i="13"/>
  <c r="X100" i="13"/>
  <c r="Y56" i="13"/>
  <c r="Y38" i="13"/>
  <c r="X117" i="13"/>
  <c r="Y75" i="13"/>
  <c r="X90" i="13"/>
  <c r="Y81" i="13"/>
  <c r="X95" i="13"/>
  <c r="Y91" i="13"/>
  <c r="Y50" i="13"/>
  <c r="X115" i="13"/>
  <c r="X96" i="13"/>
  <c r="Y53" i="13"/>
  <c r="X45" i="13"/>
  <c r="Y108" i="13"/>
  <c r="X28" i="13"/>
  <c r="X98" i="13"/>
  <c r="Y95" i="13"/>
  <c r="Y30" i="13"/>
  <c r="X60" i="13"/>
  <c r="X86" i="13"/>
  <c r="Y69" i="13"/>
  <c r="Y93" i="13"/>
  <c r="X73" i="13"/>
  <c r="X40" i="13"/>
  <c r="Y42" i="13"/>
  <c r="Y105" i="13"/>
  <c r="Y22" i="13"/>
  <c r="Y60" i="13"/>
  <c r="X59" i="13"/>
  <c r="X104" i="13"/>
  <c r="Y31" i="13"/>
  <c r="Y35" i="13"/>
  <c r="X64" i="13"/>
  <c r="Y19" i="13"/>
  <c r="Y88" i="13"/>
  <c r="Y52" i="13"/>
  <c r="X19" i="13"/>
  <c r="Y29" i="13"/>
  <c r="Y41" i="13"/>
  <c r="X36" i="13"/>
  <c r="X43" i="13"/>
  <c r="Y73" i="13"/>
  <c r="X89" i="13"/>
  <c r="Y89" i="13"/>
  <c r="Y90" i="13"/>
  <c r="X72" i="13"/>
  <c r="X74" i="13"/>
  <c r="X71" i="13"/>
  <c r="X38" i="13"/>
  <c r="X113" i="13"/>
  <c r="X93" i="13"/>
  <c r="X33" i="13"/>
  <c r="Y21" i="13"/>
  <c r="Y59" i="13"/>
  <c r="X106" i="13"/>
  <c r="X52" i="13"/>
  <c r="Y107" i="13"/>
  <c r="Y92" i="13"/>
  <c r="X48" i="13"/>
  <c r="X85" i="13"/>
  <c r="Y87" i="13"/>
  <c r="X56" i="13"/>
  <c r="Y26" i="13"/>
  <c r="X65" i="13"/>
  <c r="X78" i="13"/>
  <c r="Y110" i="13"/>
  <c r="X53" i="13"/>
  <c r="Y62" i="13"/>
  <c r="Y68" i="13"/>
  <c r="X57" i="13"/>
  <c r="X34" i="13"/>
  <c r="Y100" i="13"/>
  <c r="Y24" i="13"/>
  <c r="X31" i="13"/>
  <c r="X80" i="13"/>
  <c r="X25" i="13"/>
  <c r="X103" i="13"/>
  <c r="X109" i="13"/>
  <c r="Y80" i="13"/>
  <c r="X108" i="13"/>
  <c r="Y51" i="13"/>
  <c r="X70" i="13"/>
  <c r="Y94" i="13"/>
  <c r="Y99" i="13"/>
  <c r="X29" i="13"/>
  <c r="Y101" i="13"/>
  <c r="X102" i="13"/>
  <c r="Y104" i="13"/>
  <c r="Y44" i="13"/>
  <c r="X69" i="13"/>
  <c r="Y78" i="13"/>
  <c r="X23" i="13"/>
  <c r="Y71" i="13"/>
  <c r="Y116" i="13"/>
  <c r="Y37" i="13"/>
  <c r="X26" i="13"/>
  <c r="Y39" i="13"/>
  <c r="X51" i="13"/>
  <c r="Y114" i="13"/>
  <c r="X37" i="13"/>
  <c r="Y43" i="13"/>
  <c r="X47" i="13"/>
  <c r="Y77" i="13"/>
  <c r="X114" i="13"/>
  <c r="Y67" i="13"/>
  <c r="Y82" i="13"/>
  <c r="X54" i="13"/>
  <c r="X83" i="13"/>
  <c r="Y74" i="13"/>
  <c r="X67" i="13"/>
  <c r="X46" i="13"/>
  <c r="Y45" i="13"/>
  <c r="X82" i="13"/>
  <c r="Y83" i="13"/>
  <c r="Y34" i="13"/>
  <c r="X99" i="13"/>
  <c r="X110" i="13"/>
  <c r="Y96" i="13"/>
  <c r="X20" i="13"/>
  <c r="Y55" i="13"/>
  <c r="X66" i="13"/>
  <c r="Y27" i="13"/>
  <c r="X87" i="13"/>
  <c r="Y49" i="13"/>
  <c r="Y40" i="13"/>
  <c r="Y111" i="13"/>
  <c r="X32" i="13"/>
  <c r="Y102" i="13"/>
</calcChain>
</file>

<file path=xl/sharedStrings.xml><?xml version="1.0" encoding="utf-8"?>
<sst xmlns="http://schemas.openxmlformats.org/spreadsheetml/2006/main" count="774" uniqueCount="120">
  <si>
    <t>Sensor</t>
  </si>
  <si>
    <t>hergestellt am</t>
  </si>
  <si>
    <t>Untersuchungsbeginn:</t>
  </si>
  <si>
    <t>Kommentar:</t>
  </si>
  <si>
    <t>Datum</t>
  </si>
  <si>
    <t>Messbedingungen</t>
  </si>
  <si>
    <t>Temperatur</t>
  </si>
  <si>
    <t>Druck</t>
  </si>
  <si>
    <t>Luftwert</t>
  </si>
  <si>
    <t>[°C]</t>
  </si>
  <si>
    <t>[mbar]</t>
  </si>
  <si>
    <t>[mV]</t>
  </si>
  <si>
    <t>Datenspeicher</t>
  </si>
  <si>
    <t>SensorNr.</t>
  </si>
  <si>
    <t>HerstDatum</t>
  </si>
  <si>
    <t>Untersuchung</t>
  </si>
  <si>
    <t>Beginn:</t>
  </si>
  <si>
    <t>Ende:</t>
  </si>
  <si>
    <t>bitte einfügen</t>
  </si>
  <si>
    <t>to</t>
  </si>
  <si>
    <r>
      <t>m</t>
    </r>
    <r>
      <rPr>
        <sz val="10"/>
        <rFont val="Arial"/>
        <family val="2"/>
      </rPr>
      <t>A</t>
    </r>
  </si>
  <si>
    <t>max linearity error</t>
  </si>
  <si>
    <t>max response time</t>
  </si>
  <si>
    <t>max zero offset voltage</t>
  </si>
  <si>
    <t>mV</t>
  </si>
  <si>
    <t>output in 100% O2</t>
  </si>
  <si>
    <t>output in ambient air</t>
  </si>
  <si>
    <t>Folgende Daten sind nur Zwischenspeicher</t>
  </si>
  <si>
    <t>nichts daran ändern!</t>
  </si>
  <si>
    <t>Einheiten</t>
  </si>
  <si>
    <r>
      <t>[</t>
    </r>
    <r>
      <rPr>
        <sz val="10"/>
        <rFont val="Symbol"/>
        <family val="1"/>
        <charset val="2"/>
      </rPr>
      <t>m</t>
    </r>
    <r>
      <rPr>
        <sz val="10"/>
        <rFont val="Arial"/>
        <family val="2"/>
      </rPr>
      <t>A]</t>
    </r>
  </si>
  <si>
    <t>KommentarAnfang</t>
  </si>
  <si>
    <t>KommentarEnde</t>
  </si>
  <si>
    <t>Navision Nr.</t>
  </si>
  <si>
    <t>Navition Nr.</t>
  </si>
  <si>
    <t>Sensoren</t>
  </si>
  <si>
    <t>Messungen:</t>
  </si>
  <si>
    <t>Nur Zwischenspeicher! Daten nicht löschen</t>
  </si>
  <si>
    <t/>
  </si>
  <si>
    <t>U</t>
  </si>
  <si>
    <t>Grafik</t>
  </si>
  <si>
    <t>anzeigen</t>
  </si>
  <si>
    <t>SensorNummern</t>
  </si>
  <si>
    <t>Tabellen-</t>
  </si>
  <si>
    <t>werte</t>
  </si>
  <si>
    <t>Messungen</t>
  </si>
  <si>
    <t>Prüfmittel</t>
  </si>
  <si>
    <t>Prozedur</t>
  </si>
  <si>
    <t>Name</t>
  </si>
  <si>
    <t>Prüfer</t>
  </si>
  <si>
    <t>Uhrzeit</t>
  </si>
  <si>
    <t>Sensoranordnung in Messkammer (und in der Messdatei):</t>
  </si>
  <si>
    <t>01-00-0030</t>
  </si>
  <si>
    <t>x</t>
  </si>
  <si>
    <t>min</t>
  </si>
  <si>
    <t>max</t>
  </si>
  <si>
    <t>Sensor 1</t>
  </si>
  <si>
    <t>Sensor2</t>
  </si>
  <si>
    <t xml:space="preserve">_x000D_
</t>
  </si>
  <si>
    <t>Sensor 3</t>
  </si>
  <si>
    <t>Sensor 4</t>
  </si>
  <si>
    <t>Sensor 5</t>
  </si>
  <si>
    <t>Sensor 6</t>
  </si>
  <si>
    <t>Sensor1</t>
  </si>
  <si>
    <t>Sensor3</t>
  </si>
  <si>
    <t>Sensor4</t>
  </si>
  <si>
    <t>Sensor5</t>
  </si>
  <si>
    <t>Sensor6</t>
  </si>
  <si>
    <t>Bestimmung der T90 Zeit: 10 s Luft, 30 s O2</t>
  </si>
  <si>
    <t>erlaubte Signaländerung während Temperaturänderung:</t>
  </si>
  <si>
    <t>betrifft Messung</t>
  </si>
  <si>
    <t>range 1</t>
  </si>
  <si>
    <t>range 2</t>
  </si>
  <si>
    <t>Wenn die Werte zwischen den roten Linien liegen, entsprechen die Sensoren der Spezifikation.</t>
  </si>
  <si>
    <t xml:space="preserve">Ergebnisse </t>
  </si>
  <si>
    <t>(bereits auf 1013 mbar umgerechnet)</t>
  </si>
  <si>
    <t>Feuchte</t>
  </si>
  <si>
    <t>[r.h.]</t>
  </si>
  <si>
    <t>Sensoren entsprechen nicht der Spezifikation</t>
  </si>
  <si>
    <t>Beurteilung:</t>
  </si>
  <si>
    <t>Die Abhängigkeit von der Temperatur wurde noch nicht untersucht.</t>
  </si>
  <si>
    <t>Spezifikation auf Tabellenblatt "Spezifikation" eintragen.</t>
  </si>
  <si>
    <t>Geforderte Parameter</t>
  </si>
  <si>
    <t>Luftwertbereich</t>
  </si>
  <si>
    <t>Tempereratureffekt</t>
  </si>
  <si>
    <t>Die Abhängigkeit des Sensorsignals von der Temperatur</t>
  </si>
  <si>
    <t>Rohdaten</t>
  </si>
  <si>
    <t>Die roten Linien beziehen sich für die Temperaturmessung auf den Wert bei 25°C (Messpunkt 4).</t>
  </si>
  <si>
    <t>Sensor7</t>
  </si>
  <si>
    <t>Sensor8</t>
  </si>
  <si>
    <t>Sensor9</t>
  </si>
  <si>
    <t>Sensor10</t>
  </si>
  <si>
    <t>Sensor11</t>
  </si>
  <si>
    <t>Sensor12</t>
  </si>
  <si>
    <t>Sensor13</t>
  </si>
  <si>
    <t>Sensor14</t>
  </si>
  <si>
    <t>Sensor15</t>
  </si>
  <si>
    <t>Sensor16</t>
  </si>
  <si>
    <t xml:space="preserve">Sensor 1 </t>
  </si>
  <si>
    <t xml:space="preserve">Sensor 2 </t>
  </si>
  <si>
    <t xml:space="preserve">Sensor 3 </t>
  </si>
  <si>
    <t xml:space="preserve">Sensor 4 </t>
  </si>
  <si>
    <t xml:space="preserve">Sensor 5 </t>
  </si>
  <si>
    <t>Sensoren entsprechen nur teilweise der Spezifikation</t>
  </si>
  <si>
    <t xml:space="preserve">Sensor 6 </t>
  </si>
  <si>
    <t xml:space="preserve">Sensor 7 </t>
  </si>
  <si>
    <t xml:space="preserve">Sensor 8 </t>
  </si>
  <si>
    <t>Sensor 9</t>
  </si>
  <si>
    <t xml:space="preserve">Sensor 10 </t>
  </si>
  <si>
    <t>Sensor 11</t>
  </si>
  <si>
    <t>Sensor 12</t>
  </si>
  <si>
    <t>Sensor 13</t>
  </si>
  <si>
    <t>Sensor 14</t>
  </si>
  <si>
    <t>Sensor 15</t>
  </si>
  <si>
    <t>Sensor 16</t>
  </si>
  <si>
    <t>Sensor 2</t>
  </si>
  <si>
    <t>Sensor 7</t>
  </si>
  <si>
    <t>Sensor 8</t>
  </si>
  <si>
    <t>Sensor 10</t>
  </si>
  <si>
    <t>Sensoren entsprechen der Spezifikation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</si>
</sst>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/m/yyyy;@"/>
    <numFmt numFmtId="165" formatCode="0.000"/>
    <numFmt numFmtId="166" formatCode="0.0"/>
    <numFmt numFmtId="167" formatCode="0.000000"/>
  </numFmts>
  <fonts count="14" x14ac:knownFonts="1">
    <font>
      <sz val="10"/>
      <name val="Arial"/>
    </font>
    <font>
      <sz val="8"/>
      <name val="Arial"/>
      <family val="2"/>
    </font>
    <font>
      <b/>
      <sz val="10"/>
      <color indexed="12"/>
      <name val="Arial"/>
      <family val="2"/>
    </font>
    <font>
      <b/>
      <sz val="14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2"/>
      <name val="Arial"/>
      <family val="2"/>
    </font>
    <font>
      <sz val="10"/>
      <name val="Symbol"/>
      <family val="1"/>
      <charset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127">
    <xf numFmtId="0" fontId="0" fillId="0" borderId="0" xfId="0"/>
    <xf numFmtId="0" fontId="5" fillId="0" borderId="0" xfId="0" applyFont="1"/>
    <xf numFmtId="0" fontId="0" fillId="2" borderId="0" xfId="0" applyFill="1"/>
    <xf numFmtId="0" fontId="6" fillId="2" borderId="0" xfId="0" applyFont="1" applyFill="1"/>
    <xf numFmtId="0" fontId="7" fillId="2" borderId="0" xfId="0" applyFont="1" applyFill="1"/>
    <xf numFmtId="164" fontId="7" fillId="2" borderId="0" xfId="0" applyNumberFormat="1" applyFont="1" applyFill="1"/>
    <xf numFmtId="164" fontId="3" fillId="2" borderId="0" xfId="0" applyNumberFormat="1" applyFont="1" applyFill="1"/>
    <xf numFmtId="14" fontId="2" fillId="2" borderId="0" xfId="0" applyNumberFormat="1" applyFont="1" applyFill="1"/>
    <xf numFmtId="0" fontId="5" fillId="2" borderId="0" xfId="0" applyFont="1" applyFill="1"/>
    <xf numFmtId="0" fontId="0" fillId="0" borderId="0" xfId="0" applyNumberFormat="1"/>
    <xf numFmtId="0" fontId="0" fillId="0" borderId="0" xfId="0" applyBorder="1"/>
    <xf numFmtId="0" fontId="9" fillId="0" borderId="0" xfId="0" applyFont="1" applyBorder="1"/>
    <xf numFmtId="0" fontId="9" fillId="0" borderId="1" xfId="0" applyFont="1" applyBorder="1"/>
    <xf numFmtId="0" fontId="9" fillId="0" borderId="2" xfId="0" applyFont="1" applyBorder="1"/>
    <xf numFmtId="0" fontId="0" fillId="0" borderId="3" xfId="0" applyBorder="1"/>
    <xf numFmtId="0" fontId="9" fillId="0" borderId="4" xfId="0" applyFont="1" applyBorder="1"/>
    <xf numFmtId="0" fontId="0" fillId="0" borderId="5" xfId="0" applyBorder="1"/>
    <xf numFmtId="0" fontId="0" fillId="0" borderId="2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8" fillId="0" borderId="0" xfId="0" applyFont="1"/>
    <xf numFmtId="0" fontId="0" fillId="0" borderId="0" xfId="0" applyAlignment="1">
      <alignment horizontal="right"/>
    </xf>
    <xf numFmtId="0" fontId="10" fillId="0" borderId="0" xfId="0" applyFont="1"/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Fill="1"/>
    <xf numFmtId="0" fontId="0" fillId="0" borderId="0" xfId="0" applyAlignment="1">
      <alignment wrapText="1"/>
    </xf>
    <xf numFmtId="0" fontId="0" fillId="0" borderId="13" xfId="0" applyBorder="1"/>
    <xf numFmtId="14" fontId="0" fillId="2" borderId="0" xfId="0" applyNumberFormat="1" applyFill="1"/>
    <xf numFmtId="2" fontId="0" fillId="0" borderId="0" xfId="0" applyNumberFormat="1"/>
    <xf numFmtId="0" fontId="11" fillId="0" borderId="0" xfId="0" applyFont="1"/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5" fillId="0" borderId="0" xfId="0" applyFont="1" applyBorder="1"/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7" xfId="0" applyFont="1" applyFill="1" applyBorder="1" applyAlignment="1">
      <alignment horizontal="center"/>
    </xf>
    <xf numFmtId="0" fontId="5" fillId="0" borderId="19" xfId="0" applyFont="1" applyBorder="1"/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3" xfId="0" applyFont="1" applyBorder="1"/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24" xfId="0" applyFont="1" applyBorder="1"/>
    <xf numFmtId="0" fontId="5" fillId="0" borderId="29" xfId="0" applyFont="1" applyBorder="1"/>
    <xf numFmtId="49" fontId="5" fillId="0" borderId="28" xfId="0" applyNumberFormat="1" applyFont="1" applyBorder="1" applyAlignment="1">
      <alignment horizontal="center"/>
    </xf>
    <xf numFmtId="0" fontId="5" fillId="0" borderId="28" xfId="0" applyFont="1" applyBorder="1"/>
    <xf numFmtId="0" fontId="5" fillId="0" borderId="10" xfId="0" applyFont="1" applyBorder="1"/>
    <xf numFmtId="0" fontId="5" fillId="0" borderId="7" xfId="0" applyFont="1" applyBorder="1"/>
    <xf numFmtId="0" fontId="5" fillId="0" borderId="30" xfId="0" applyFont="1" applyBorder="1"/>
    <xf numFmtId="0" fontId="5" fillId="0" borderId="8" xfId="0" applyFont="1" applyBorder="1"/>
    <xf numFmtId="0" fontId="0" fillId="0" borderId="3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0" xfId="0" applyBorder="1" applyAlignment="1">
      <alignment horizontal="center"/>
    </xf>
    <xf numFmtId="14" fontId="5" fillId="0" borderId="34" xfId="0" applyNumberFormat="1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20" fontId="5" fillId="0" borderId="38" xfId="0" applyNumberFormat="1" applyFont="1" applyBorder="1" applyAlignment="1">
      <alignment horizontal="center"/>
    </xf>
    <xf numFmtId="11" fontId="0" fillId="0" borderId="0" xfId="0" applyNumberFormat="1"/>
    <xf numFmtId="14" fontId="5" fillId="0" borderId="31" xfId="0" applyNumberFormat="1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20" fontId="5" fillId="0" borderId="42" xfId="0" applyNumberFormat="1" applyFont="1" applyBorder="1" applyAlignment="1">
      <alignment horizontal="center"/>
    </xf>
    <xf numFmtId="0" fontId="5" fillId="0" borderId="39" xfId="0" applyFont="1" applyBorder="1"/>
    <xf numFmtId="0" fontId="5" fillId="0" borderId="43" xfId="0" applyFont="1" applyBorder="1" applyAlignment="1">
      <alignment horizontal="center"/>
    </xf>
    <xf numFmtId="16" fontId="5" fillId="0" borderId="33" xfId="0" quotePrefix="1" applyNumberFormat="1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/>
    <xf numFmtId="0" fontId="5" fillId="0" borderId="35" xfId="0" applyFont="1" applyBorder="1"/>
    <xf numFmtId="22" fontId="0" fillId="0" borderId="0" xfId="0" applyNumberFormat="1"/>
    <xf numFmtId="0" fontId="0" fillId="0" borderId="8" xfId="0" quotePrefix="1" applyBorder="1" applyAlignment="1">
      <alignment horizontal="center"/>
    </xf>
    <xf numFmtId="2" fontId="0" fillId="0" borderId="0" xfId="0" applyNumberFormat="1" applyBorder="1"/>
    <xf numFmtId="0" fontId="9" fillId="0" borderId="46" xfId="0" applyFont="1" applyBorder="1"/>
    <xf numFmtId="0" fontId="0" fillId="0" borderId="37" xfId="0" applyBorder="1"/>
    <xf numFmtId="0" fontId="0" fillId="0" borderId="46" xfId="0" applyBorder="1" applyAlignment="1">
      <alignment horizontal="center"/>
    </xf>
    <xf numFmtId="165" fontId="0" fillId="0" borderId="47" xfId="0" applyNumberFormat="1" applyBorder="1"/>
    <xf numFmtId="165" fontId="0" fillId="0" borderId="30" xfId="0" applyNumberFormat="1" applyBorder="1"/>
    <xf numFmtId="0" fontId="9" fillId="0" borderId="22" xfId="0" applyFont="1" applyBorder="1"/>
    <xf numFmtId="0" fontId="4" fillId="0" borderId="0" xfId="0" applyFont="1" applyFill="1"/>
    <xf numFmtId="0" fontId="0" fillId="0" borderId="48" xfId="0" applyBorder="1"/>
    <xf numFmtId="0" fontId="0" fillId="0" borderId="0" xfId="0" applyFill="1" applyBorder="1"/>
    <xf numFmtId="0" fontId="12" fillId="0" borderId="0" xfId="0" applyFont="1"/>
    <xf numFmtId="0" fontId="0" fillId="0" borderId="1" xfId="0" applyBorder="1" applyAlignment="1">
      <alignment horizontal="center"/>
    </xf>
    <xf numFmtId="166" fontId="0" fillId="0" borderId="0" xfId="0" applyNumberFormat="1"/>
    <xf numFmtId="165" fontId="0" fillId="0" borderId="0" xfId="0" applyNumberFormat="1"/>
    <xf numFmtId="0" fontId="0" fillId="0" borderId="17" xfId="0" applyBorder="1"/>
    <xf numFmtId="0" fontId="5" fillId="0" borderId="49" xfId="1" applyFont="1" applyFill="1" applyBorder="1"/>
    <xf numFmtId="0" fontId="5" fillId="0" borderId="50" xfId="1" applyFont="1" applyFill="1" applyBorder="1"/>
    <xf numFmtId="0" fontId="5" fillId="0" borderId="51" xfId="1" applyFont="1" applyFill="1" applyBorder="1"/>
    <xf numFmtId="0" fontId="5" fillId="0" borderId="52" xfId="1" applyFont="1" applyFill="1" applyBorder="1"/>
    <xf numFmtId="2" fontId="5" fillId="0" borderId="26" xfId="1" applyNumberFormat="1" applyFont="1" applyFill="1" applyBorder="1"/>
    <xf numFmtId="167" fontId="5" fillId="0" borderId="26" xfId="1" applyNumberFormat="1" applyFont="1" applyFill="1" applyBorder="1"/>
    <xf numFmtId="2" fontId="5" fillId="0" borderId="30" xfId="1" applyNumberFormat="1" applyFont="1" applyFill="1" applyBorder="1"/>
    <xf numFmtId="167" fontId="5" fillId="0" borderId="30" xfId="1" applyNumberFormat="1" applyFont="1" applyFill="1" applyBorder="1"/>
    <xf numFmtId="2" fontId="5" fillId="0" borderId="45" xfId="1" applyNumberFormat="1" applyFont="1" applyFill="1" applyBorder="1"/>
    <xf numFmtId="167" fontId="5" fillId="0" borderId="45" xfId="1" applyNumberFormat="1" applyFont="1" applyFill="1" applyBorder="1"/>
  </cellXfs>
  <cellStyles count="2">
    <cellStyle name="Normal" xfId="0" builtinId="0"/>
    <cellStyle name="Standard 2" xfId="1"/>
  </cellStyles>
  <dxfs count="72">
    <dxf>
      <font>
        <b/>
        <i val="0"/>
        <condense val="0"/>
        <extend val="0"/>
        <color indexed="10"/>
      </font>
    </dxf>
    <dxf>
      <font>
        <b/>
        <i val="0"/>
        <strike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strike val="0"/>
        <condense val="0"/>
        <extend val="0"/>
        <color indexed="10"/>
      </font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strike val="0"/>
        <condense val="0"/>
        <extend val="0"/>
        <color indexed="10"/>
      </font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strike val="0"/>
        <condense val="0"/>
        <extend val="0"/>
        <color indexed="10"/>
      </font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strike val="0"/>
        <condense val="0"/>
        <extend val="0"/>
        <color indexed="10"/>
      </font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strike val="0"/>
        <condense val="0"/>
        <extend val="0"/>
        <color indexed="10"/>
      </font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strike val="0"/>
        <condense val="0"/>
        <extend val="0"/>
        <color indexed="10"/>
      </font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strike val="0"/>
        <condense val="0"/>
        <extend val="0"/>
        <color indexed="10"/>
      </font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strike val="0"/>
        <condense val="0"/>
        <extend val="0"/>
        <color indexed="10"/>
      </font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strike val="0"/>
        <condense val="0"/>
        <extend val="0"/>
        <color indexed="10"/>
      </font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strike val="0"/>
        <condense val="0"/>
        <extend val="0"/>
        <color indexed="10"/>
      </font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strike val="0"/>
        <condense val="0"/>
        <extend val="0"/>
        <color indexed="10"/>
      </font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strike val="0"/>
        <condense val="0"/>
        <extend val="0"/>
        <color indexed="10"/>
      </font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strike val="0"/>
        <condense val="0"/>
        <extend val="0"/>
        <color indexed="10"/>
      </font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strike val="0"/>
        <condense val="0"/>
        <extend val="0"/>
        <color indexed="10"/>
      </font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strike val="0"/>
        <condense val="0"/>
        <extend val="0"/>
        <color indexed="10"/>
      </font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strike val="0"/>
        <condense val="0"/>
        <extend val="0"/>
        <color indexed="10"/>
      </font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strike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worksheet" Target="worksheets/sheet12.xml"/><Relationship Id="rId18" Type="http://schemas.openxmlformats.org/officeDocument/2006/relationships/worksheet" Target="worksheets/sheet17.xml"/><Relationship Id="rId26" Type="http://schemas.openxmlformats.org/officeDocument/2006/relationships/calcChain" Target="calcChain.xml"/><Relationship Id="rId3" Type="http://schemas.openxmlformats.org/officeDocument/2006/relationships/worksheet" Target="worksheets/sheet2.xml"/><Relationship Id="rId21" Type="http://schemas.openxmlformats.org/officeDocument/2006/relationships/worksheet" Target="worksheets/sheet20.xml"/><Relationship Id="rId7" Type="http://schemas.openxmlformats.org/officeDocument/2006/relationships/worksheet" Target="worksheets/sheet6.xml"/><Relationship Id="rId12" Type="http://schemas.openxmlformats.org/officeDocument/2006/relationships/worksheet" Target="worksheets/sheet11.xml"/><Relationship Id="rId17" Type="http://schemas.openxmlformats.org/officeDocument/2006/relationships/worksheet" Target="worksheets/sheet16.xml"/><Relationship Id="rId25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6" Type="http://schemas.openxmlformats.org/officeDocument/2006/relationships/worksheet" Target="worksheets/sheet15.xml"/><Relationship Id="rId20" Type="http://schemas.openxmlformats.org/officeDocument/2006/relationships/worksheet" Target="worksheets/sheet1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worksheet" Target="worksheets/sheet10.xml"/><Relationship Id="rId24" Type="http://schemas.openxmlformats.org/officeDocument/2006/relationships/styles" Target="styles.xml"/><Relationship Id="rId5" Type="http://schemas.openxmlformats.org/officeDocument/2006/relationships/worksheet" Target="worksheets/sheet4.xml"/><Relationship Id="rId15" Type="http://schemas.openxmlformats.org/officeDocument/2006/relationships/worksheet" Target="worksheets/sheet14.xml"/><Relationship Id="rId23" Type="http://schemas.openxmlformats.org/officeDocument/2006/relationships/theme" Target="theme/theme1.xml"/><Relationship Id="rId10" Type="http://schemas.openxmlformats.org/officeDocument/2006/relationships/worksheet" Target="worksheets/sheet9.xml"/><Relationship Id="rId19" Type="http://schemas.openxmlformats.org/officeDocument/2006/relationships/worksheet" Target="worksheets/sheet18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8.xml"/><Relationship Id="rId14" Type="http://schemas.openxmlformats.org/officeDocument/2006/relationships/worksheet" Target="worksheets/sheet13.xml"/><Relationship Id="rId22" Type="http://schemas.openxmlformats.org/officeDocument/2006/relationships/worksheet" Target="worksheets/sheet2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Luftwert bei Temperaturänderung</a:t>
            </a:r>
          </a:p>
        </c:rich>
      </c:tx>
      <c:layout>
        <c:manualLayout>
          <c:xMode val="edge"/>
          <c:yMode val="edge"/>
          <c:x val="7.1330733864028356E-2"/>
          <c:y val="1.95227765726681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252540204556"/>
          <c:y val="0.23210412147505419"/>
          <c:w val="0.84499427323692755"/>
          <c:h val="0.61171366594360088"/>
        </c:manualLayout>
      </c:layout>
      <c:areaChart>
        <c:grouping val="stacked"/>
        <c:varyColors val="0"/>
        <c:ser>
          <c:idx val="1"/>
          <c:order val="1"/>
          <c:tx>
            <c:v>  </c:v>
          </c:tx>
          <c:spPr>
            <a:noFill/>
            <a:ln w="25400">
              <a:noFill/>
            </a:ln>
          </c:spPr>
          <c:cat>
            <c:numRef>
              <c:f>Übersicht!$AE$17:$AE$18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cat>
          <c:val>
            <c:numRef>
              <c:f>Übersicht!$AF$17:$AF$18</c:f>
              <c:numCache>
                <c:formatCode>General</c:formatCode>
                <c:ptCount val="2"/>
                <c:pt idx="0">
                  <c:v>25</c:v>
                </c:pt>
                <c:pt idx="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AA-4180-99BC-6FA28C91CFD8}"/>
            </c:ext>
          </c:extLst>
        </c:ser>
        <c:ser>
          <c:idx val="2"/>
          <c:order val="2"/>
          <c:tx>
            <c:v>Spezifikation</c:v>
          </c:tx>
          <c:spPr>
            <a:solidFill>
              <a:srgbClr val="99CCFF"/>
            </a:solidFill>
            <a:ln w="25400">
              <a:noFill/>
            </a:ln>
          </c:spPr>
          <c:cat>
            <c:numRef>
              <c:f>Übersicht!$AE$17:$AE$18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cat>
          <c:val>
            <c:numRef>
              <c:f>Übersicht!$AG$17:$AG$18</c:f>
              <c:numCache>
                <c:formatCode>General</c:formatCode>
                <c:ptCount val="2"/>
                <c:pt idx="0">
                  <c:v>13</c:v>
                </c:pt>
                <c:pt idx="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AA-4180-99BC-6FA28C91C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8926736"/>
        <c:axId val="278927128"/>
      </c:areaChart>
      <c:scatterChart>
        <c:scatterStyle val="lineMarker"/>
        <c:varyColors val="0"/>
        <c:ser>
          <c:idx val="0"/>
          <c:order val="0"/>
          <c:tx>
            <c:strRef>
              <c:f>Übersicht!$Y$16</c:f>
              <c:strCache>
                <c:ptCount val="1"/>
                <c:pt idx="0">
                  <c:v>Sensor6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Übersicht!$X$17:$X$110</c:f>
              <c:numCache>
                <c:formatCode>General</c:formatCode>
                <c:ptCount val="94"/>
                <c:pt idx="0">
                  <c:v>49.888200809523809</c:v>
                </c:pt>
                <c:pt idx="1">
                  <c:v>45.167634190476193</c:v>
                </c:pt>
                <c:pt idx="2">
                  <c:v>40.322132571428575</c:v>
                </c:pt>
                <c:pt idx="3">
                  <c:v>35.403038619047621</c:v>
                </c:pt>
                <c:pt idx="4">
                  <c:v>30.49292776190476</c:v>
                </c:pt>
                <c:pt idx="5">
                  <c:v>25.54915304761905</c:v>
                </c:pt>
                <c:pt idx="6">
                  <c:v>20.619597904761907</c:v>
                </c:pt>
                <c:pt idx="7">
                  <c:v>15.699361238095234</c:v>
                </c:pt>
                <c:pt idx="8">
                  <c:v>10.741406428571429</c:v>
                </c:pt>
                <c:pt idx="9">
                  <c:v>5.7755830952380949</c:v>
                </c:pt>
                <c:pt idx="10">
                  <c:v>0.83779804761904753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</c:numCache>
            </c:numRef>
          </c:xVal>
          <c:yVal>
            <c:numRef>
              <c:f>Übersicht!$Y$17:$Y$110</c:f>
              <c:numCache>
                <c:formatCode>General</c:formatCode>
                <c:ptCount val="9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BAA-4180-99BC-6FA28C91CFD8}"/>
            </c:ext>
          </c:extLst>
        </c:ser>
        <c:ser>
          <c:idx val="3"/>
          <c:order val="3"/>
          <c:tx>
            <c:v>Abweichungen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Übersicht!$AF$41:$AF$46</c:f>
              <c:numCache>
                <c:formatCode>General</c:formatCode>
                <c:ptCount val="6"/>
                <c:pt idx="0">
                  <c:v>0</c:v>
                </c:pt>
                <c:pt idx="1">
                  <c:v>25</c:v>
                </c:pt>
                <c:pt idx="2">
                  <c:v>25</c:v>
                </c:pt>
                <c:pt idx="3">
                  <c:v>40</c:v>
                </c:pt>
                <c:pt idx="4">
                  <c:v>40</c:v>
                </c:pt>
                <c:pt idx="5">
                  <c:v>55</c:v>
                </c:pt>
              </c:numCache>
            </c:numRef>
          </c:xVal>
          <c:yVal>
            <c:numRef>
              <c:f>Übersicht!$AG$41:$AG$46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BAA-4180-99BC-6FA28C91CFD8}"/>
            </c:ext>
          </c:extLst>
        </c:ser>
        <c:ser>
          <c:idx val="4"/>
          <c:order val="4"/>
          <c:tx>
            <c:v>erlaubte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Übersicht!$AI$41:$AI$46</c:f>
              <c:numCache>
                <c:formatCode>General</c:formatCode>
                <c:ptCount val="6"/>
                <c:pt idx="0">
                  <c:v>0</c:v>
                </c:pt>
                <c:pt idx="1">
                  <c:v>25</c:v>
                </c:pt>
                <c:pt idx="2">
                  <c:v>25</c:v>
                </c:pt>
                <c:pt idx="3">
                  <c:v>40</c:v>
                </c:pt>
                <c:pt idx="4">
                  <c:v>40</c:v>
                </c:pt>
                <c:pt idx="5">
                  <c:v>55</c:v>
                </c:pt>
              </c:numCache>
            </c:numRef>
          </c:xVal>
          <c:yVal>
            <c:numRef>
              <c:f>Übersicht!$AJ$41:$AJ$46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BAA-4180-99BC-6FA28C91C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8925952"/>
        <c:axId val="278926344"/>
      </c:scatterChart>
      <c:valAx>
        <c:axId val="278925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Temperatur [°C]</a:t>
                </a:r>
              </a:p>
            </c:rich>
          </c:tx>
          <c:layout>
            <c:manualLayout>
              <c:xMode val="edge"/>
              <c:yMode val="edge"/>
              <c:x val="0.44856024684157275"/>
              <c:y val="0.917570498915401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8926344"/>
        <c:crosses val="autoZero"/>
        <c:crossBetween val="midCat"/>
      </c:valAx>
      <c:valAx>
        <c:axId val="278926344"/>
        <c:scaling>
          <c:orientation val="minMax"/>
          <c:max val="12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Sensorsignal [mV]</a:t>
                </a:r>
              </a:p>
            </c:rich>
          </c:tx>
          <c:layout>
            <c:manualLayout>
              <c:xMode val="edge"/>
              <c:yMode val="edge"/>
              <c:x val="3.292181069958848E-2"/>
              <c:y val="0.394793926247288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8925952"/>
        <c:crosses val="autoZero"/>
        <c:crossBetween val="midCat"/>
      </c:valAx>
      <c:catAx>
        <c:axId val="278926736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78927128"/>
        <c:crosses val="max"/>
        <c:auto val="1"/>
        <c:lblAlgn val="ctr"/>
        <c:lblOffset val="100"/>
        <c:tickMarkSkip val="1"/>
        <c:noMultiLvlLbl val="0"/>
      </c:catAx>
      <c:valAx>
        <c:axId val="278927128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one"/>
        <c:crossAx val="278926736"/>
        <c:crosses val="max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799826462021501"/>
          <c:y val="1.084598698481562E-2"/>
          <c:w val="0.2524008367266849"/>
          <c:h val="0.22559652928416485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Air Value at temperature change</a:t>
            </a:r>
          </a:p>
        </c:rich>
      </c:tx>
      <c:layout>
        <c:manualLayout>
          <c:xMode val="edge"/>
          <c:yMode val="edge"/>
          <c:x val="6.5625000000000003E-2"/>
          <c:y val="6.22896168333090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91666666666666"/>
          <c:y val="0.21212121212121221"/>
          <c:w val="0.84791666666666654"/>
          <c:h val="0.62794612794612792"/>
        </c:manualLayout>
      </c:layout>
      <c:areaChart>
        <c:grouping val="stacked"/>
        <c:varyColors val="0"/>
        <c:ser>
          <c:idx val="6"/>
          <c:order val="6"/>
          <c:tx>
            <c:v>  </c:v>
          </c:tx>
          <c:spPr>
            <a:noFill/>
            <a:ln w="25400">
              <a:noFill/>
            </a:ln>
          </c:spPr>
          <c:cat>
            <c:numRef>
              <c:f>Übersicht!$AE$17:$AE$18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cat>
          <c:val>
            <c:numRef>
              <c:f>Übersicht!$AF$17:$AF$18</c:f>
              <c:numCache>
                <c:formatCode>General</c:formatCode>
                <c:ptCount val="2"/>
                <c:pt idx="0">
                  <c:v>25</c:v>
                </c:pt>
                <c:pt idx="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A7-4D9D-937F-177C480CF392}"/>
            </c:ext>
          </c:extLst>
        </c:ser>
        <c:ser>
          <c:idx val="7"/>
          <c:order val="7"/>
          <c:tx>
            <c:v>Spezifikation</c:v>
          </c:tx>
          <c:spPr>
            <a:pattFill prst="dkDnDiag">
              <a:fgClr>
                <a:srgbClr val="C0C0C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numRef>
              <c:f>Übersicht!$AE$17:$AE$18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cat>
          <c:val>
            <c:numRef>
              <c:f>Übersicht!$AG$17:$AG$18</c:f>
              <c:numCache>
                <c:formatCode>General</c:formatCode>
                <c:ptCount val="2"/>
                <c:pt idx="0">
                  <c:v>13</c:v>
                </c:pt>
                <c:pt idx="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A7-4D9D-937F-177C480CF3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6275104"/>
        <c:axId val="306275496"/>
      </c:areaChart>
      <c:scatterChart>
        <c:scatterStyle val="smoothMarker"/>
        <c:varyColors val="0"/>
        <c:ser>
          <c:idx val="0"/>
          <c:order val="0"/>
          <c:tx>
            <c:strRef>
              <c:f>Sensor1!$S$8</c:f>
              <c:strCache>
                <c:ptCount val="1"/>
                <c:pt idx="0">
                  <c:v>Sensor 1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10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Sensor1!$B$25:$B$47</c:f>
              <c:numCache>
                <c:formatCode>0.0</c:formatCode>
                <c:ptCount val="23"/>
                <c:pt idx="0">
                  <c:v>49.888200809523809</c:v>
                </c:pt>
                <c:pt idx="1">
                  <c:v>45.167634190476193</c:v>
                </c:pt>
                <c:pt idx="2">
                  <c:v>40.322132571428575</c:v>
                </c:pt>
                <c:pt idx="3">
                  <c:v>35.403038619047621</c:v>
                </c:pt>
                <c:pt idx="4">
                  <c:v>30.49292776190476</c:v>
                </c:pt>
                <c:pt idx="5">
                  <c:v>25.54915304761905</c:v>
                </c:pt>
                <c:pt idx="6">
                  <c:v>20.619597904761907</c:v>
                </c:pt>
                <c:pt idx="7">
                  <c:v>15.699361238095234</c:v>
                </c:pt>
                <c:pt idx="8">
                  <c:v>10.741406428571429</c:v>
                </c:pt>
                <c:pt idx="9">
                  <c:v>5.7755830952380949</c:v>
                </c:pt>
                <c:pt idx="10">
                  <c:v>0.83779804761904753</c:v>
                </c:pt>
              </c:numCache>
            </c:numRef>
          </c:xVal>
          <c:yVal>
            <c:numRef>
              <c:f>Sensor1!$E$25:$E$47</c:f>
              <c:numCache>
                <c:formatCode>General</c:formatCode>
                <c:ptCount val="23"/>
                <c:pt idx="0">
                  <c:v>7.7328783125359219</c:v>
                </c:pt>
                <c:pt idx="1">
                  <c:v>7.6664830224275757</c:v>
                </c:pt>
                <c:pt idx="2">
                  <c:v>7.5826861379340169</c:v>
                </c:pt>
                <c:pt idx="3">
                  <c:v>7.5236597188866039</c:v>
                </c:pt>
                <c:pt idx="4">
                  <c:v>7.49716455268746</c:v>
                </c:pt>
                <c:pt idx="5">
                  <c:v>7.5116047502651355</c:v>
                </c:pt>
                <c:pt idx="6">
                  <c:v>7.5503410566903666</c:v>
                </c:pt>
                <c:pt idx="7">
                  <c:v>7.4446377585500532</c:v>
                </c:pt>
                <c:pt idx="8">
                  <c:v>7.3970750922440596</c:v>
                </c:pt>
                <c:pt idx="9">
                  <c:v>7.4071602594663108</c:v>
                </c:pt>
                <c:pt idx="10">
                  <c:v>7.4336759810776503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4A7-4D9D-937F-177C480CF392}"/>
            </c:ext>
          </c:extLst>
        </c:ser>
        <c:ser>
          <c:idx val="1"/>
          <c:order val="1"/>
          <c:tx>
            <c:strRef>
              <c:f>Sensor2!$S$8</c:f>
              <c:strCache>
                <c:ptCount val="1"/>
                <c:pt idx="0">
                  <c:v>Sensor2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circle"/>
            <c:size val="10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Sensor2!$B$25:$B$47</c:f>
              <c:numCache>
                <c:formatCode>0.0</c:formatCode>
                <c:ptCount val="23"/>
                <c:pt idx="0">
                  <c:v>49.888200809523809</c:v>
                </c:pt>
                <c:pt idx="1">
                  <c:v>45.167634190476193</c:v>
                </c:pt>
                <c:pt idx="2">
                  <c:v>40.322132571428575</c:v>
                </c:pt>
                <c:pt idx="3">
                  <c:v>35.403038619047621</c:v>
                </c:pt>
                <c:pt idx="4">
                  <c:v>30.49292776190476</c:v>
                </c:pt>
                <c:pt idx="5">
                  <c:v>25.54915304761905</c:v>
                </c:pt>
                <c:pt idx="6">
                  <c:v>20.619597904761907</c:v>
                </c:pt>
                <c:pt idx="7">
                  <c:v>15.699361238095234</c:v>
                </c:pt>
                <c:pt idx="8">
                  <c:v>10.741406428571429</c:v>
                </c:pt>
                <c:pt idx="9">
                  <c:v>5.7755830952380949</c:v>
                </c:pt>
                <c:pt idx="10">
                  <c:v>0.83779804761904753</c:v>
                </c:pt>
              </c:numCache>
            </c:numRef>
          </c:xVal>
          <c:yVal>
            <c:numRef>
              <c:f>Sensor2!$E$25:$E$47</c:f>
              <c:numCache>
                <c:formatCode>0.000</c:formatCode>
                <c:ptCount val="23"/>
                <c:pt idx="0">
                  <c:v>7.5701657753902332</c:v>
                </c:pt>
                <c:pt idx="1">
                  <c:v>7.4947699639542309</c:v>
                </c:pt>
                <c:pt idx="2">
                  <c:v>7.350591721907584</c:v>
                </c:pt>
                <c:pt idx="3">
                  <c:v>7.3130276412763351</c:v>
                </c:pt>
                <c:pt idx="4">
                  <c:v>7.3176366984905181</c:v>
                </c:pt>
                <c:pt idx="5">
                  <c:v>7.3253758248285381</c:v>
                </c:pt>
                <c:pt idx="6">
                  <c:v>7.3568382225533089</c:v>
                </c:pt>
                <c:pt idx="7">
                  <c:v>7.2510912265134353</c:v>
                </c:pt>
                <c:pt idx="8">
                  <c:v>7.2041500351612067</c:v>
                </c:pt>
                <c:pt idx="9">
                  <c:v>7.2164158563524854</c:v>
                </c:pt>
                <c:pt idx="10">
                  <c:v>7.2514087094137922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4A7-4D9D-937F-177C480CF392}"/>
            </c:ext>
          </c:extLst>
        </c:ser>
        <c:ser>
          <c:idx val="2"/>
          <c:order val="2"/>
          <c:tx>
            <c:strRef>
              <c:f>Sensor3!$S$8</c:f>
              <c:strCache>
                <c:ptCount val="1"/>
                <c:pt idx="0">
                  <c:v>Sensor 3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circle"/>
            <c:size val="10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xVal>
            <c:numRef>
              <c:f>Sensor3!$B$25:$B$47</c:f>
              <c:numCache>
                <c:formatCode>0.0</c:formatCode>
                <c:ptCount val="23"/>
                <c:pt idx="0">
                  <c:v>49.888200809523809</c:v>
                </c:pt>
                <c:pt idx="1">
                  <c:v>45.167634190476193</c:v>
                </c:pt>
                <c:pt idx="2">
                  <c:v>40.322132571428575</c:v>
                </c:pt>
                <c:pt idx="3">
                  <c:v>35.403038619047621</c:v>
                </c:pt>
                <c:pt idx="4">
                  <c:v>30.49292776190476</c:v>
                </c:pt>
                <c:pt idx="5">
                  <c:v>25.54915304761905</c:v>
                </c:pt>
                <c:pt idx="6">
                  <c:v>20.619597904761907</c:v>
                </c:pt>
                <c:pt idx="7">
                  <c:v>15.699361238095234</c:v>
                </c:pt>
                <c:pt idx="8">
                  <c:v>10.741406428571429</c:v>
                </c:pt>
                <c:pt idx="9">
                  <c:v>5.7755830952380949</c:v>
                </c:pt>
                <c:pt idx="10">
                  <c:v>0.83779804761904753</c:v>
                </c:pt>
              </c:numCache>
            </c:numRef>
          </c:xVal>
          <c:yVal>
            <c:numRef>
              <c:f>Sensor3!$E$25:$E$47</c:f>
              <c:numCache>
                <c:formatCode>0.000</c:formatCode>
                <c:ptCount val="23"/>
                <c:pt idx="0">
                  <c:v>7.6287017192966085</c:v>
                </c:pt>
                <c:pt idx="1">
                  <c:v>7.5804090125370518</c:v>
                </c:pt>
                <c:pt idx="2">
                  <c:v>7.5030155453547076</c:v>
                </c:pt>
                <c:pt idx="3">
                  <c:v>7.4561916315270649</c:v>
                </c:pt>
                <c:pt idx="4">
                  <c:v>7.4192900478186452</c:v>
                </c:pt>
                <c:pt idx="5">
                  <c:v>7.4298752504702508</c:v>
                </c:pt>
                <c:pt idx="6">
                  <c:v>7.4565934392504021</c:v>
                </c:pt>
                <c:pt idx="7">
                  <c:v>7.3527334353276572</c:v>
                </c:pt>
                <c:pt idx="8">
                  <c:v>7.3030586383656182</c:v>
                </c:pt>
                <c:pt idx="9">
                  <c:v>7.311061504824913</c:v>
                </c:pt>
                <c:pt idx="10">
                  <c:v>7.3355432432644756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4A7-4D9D-937F-177C480CF392}"/>
            </c:ext>
          </c:extLst>
        </c:ser>
        <c:ser>
          <c:idx val="3"/>
          <c:order val="3"/>
          <c:tx>
            <c:strRef>
              <c:f>Sensor4!$S$8</c:f>
              <c:strCache>
                <c:ptCount val="1"/>
                <c:pt idx="0">
                  <c:v>Sensor 4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circle"/>
            <c:size val="10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xVal>
            <c:numRef>
              <c:f>Sensor4!$B$25:$B$47</c:f>
              <c:numCache>
                <c:formatCode>0.0</c:formatCode>
                <c:ptCount val="23"/>
                <c:pt idx="0">
                  <c:v>49.888200809523809</c:v>
                </c:pt>
                <c:pt idx="1">
                  <c:v>45.167634190476193</c:v>
                </c:pt>
                <c:pt idx="2">
                  <c:v>40.322132571428575</c:v>
                </c:pt>
                <c:pt idx="3">
                  <c:v>35.403038619047621</c:v>
                </c:pt>
                <c:pt idx="4">
                  <c:v>30.49292776190476</c:v>
                </c:pt>
                <c:pt idx="5">
                  <c:v>25.54915304761905</c:v>
                </c:pt>
                <c:pt idx="6">
                  <c:v>20.619597904761907</c:v>
                </c:pt>
                <c:pt idx="7">
                  <c:v>15.699361238095234</c:v>
                </c:pt>
                <c:pt idx="8">
                  <c:v>10.741406428571429</c:v>
                </c:pt>
                <c:pt idx="9">
                  <c:v>5.7755830952380949</c:v>
                </c:pt>
                <c:pt idx="10">
                  <c:v>0.83779804761904753</c:v>
                </c:pt>
              </c:numCache>
            </c:numRef>
          </c:xVal>
          <c:yVal>
            <c:numRef>
              <c:f>Sensor4!$E$25:$E$47</c:f>
              <c:numCache>
                <c:formatCode>0.000</c:formatCode>
                <c:ptCount val="23"/>
                <c:pt idx="0">
                  <c:v>7.1908895645843263</c:v>
                </c:pt>
                <c:pt idx="1">
                  <c:v>7.1305623623062919</c:v>
                </c:pt>
                <c:pt idx="2">
                  <c:v>7.0584178426246211</c:v>
                </c:pt>
                <c:pt idx="3">
                  <c:v>7.004774952328761</c:v>
                </c:pt>
                <c:pt idx="4">
                  <c:v>6.9630364965940936</c:v>
                </c:pt>
                <c:pt idx="5">
                  <c:v>6.9547589466833815</c:v>
                </c:pt>
                <c:pt idx="6">
                  <c:v>6.9732239409566086</c:v>
                </c:pt>
                <c:pt idx="7">
                  <c:v>6.8846366662318266</c:v>
                </c:pt>
                <c:pt idx="8">
                  <c:v>6.8221748907586477</c:v>
                </c:pt>
                <c:pt idx="9">
                  <c:v>6.8156491749498</c:v>
                </c:pt>
                <c:pt idx="10">
                  <c:v>6.8293313760949417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04A7-4D9D-937F-177C480CF392}"/>
            </c:ext>
          </c:extLst>
        </c:ser>
        <c:ser>
          <c:idx val="4"/>
          <c:order val="4"/>
          <c:tx>
            <c:strRef>
              <c:f>Sensor5!$S$8</c:f>
              <c:strCache>
                <c:ptCount val="1"/>
                <c:pt idx="0">
                  <c:v>Sensor 5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circle"/>
            <c:size val="10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xVal>
            <c:numRef>
              <c:f>Sensor5!$B$25:$B$47</c:f>
              <c:numCache>
                <c:formatCode>0.0</c:formatCode>
                <c:ptCount val="23"/>
                <c:pt idx="0">
                  <c:v>49.888200809523809</c:v>
                </c:pt>
                <c:pt idx="1">
                  <c:v>45.167634190476193</c:v>
                </c:pt>
                <c:pt idx="2">
                  <c:v>40.322132571428575</c:v>
                </c:pt>
                <c:pt idx="3">
                  <c:v>35.403038619047621</c:v>
                </c:pt>
                <c:pt idx="4">
                  <c:v>30.49292776190476</c:v>
                </c:pt>
                <c:pt idx="5">
                  <c:v>25.54915304761905</c:v>
                </c:pt>
                <c:pt idx="6">
                  <c:v>20.619597904761907</c:v>
                </c:pt>
                <c:pt idx="7">
                  <c:v>15.699361238095234</c:v>
                </c:pt>
                <c:pt idx="8">
                  <c:v>10.741406428571429</c:v>
                </c:pt>
                <c:pt idx="9">
                  <c:v>5.7755830952380949</c:v>
                </c:pt>
                <c:pt idx="10">
                  <c:v>0.83779804761904753</c:v>
                </c:pt>
              </c:numCache>
            </c:numRef>
          </c:xVal>
          <c:yVal>
            <c:numRef>
              <c:f>Sensor5!$E$25:$E$47</c:f>
              <c:numCache>
                <c:formatCode>0.000</c:formatCode>
                <c:ptCount val="23"/>
                <c:pt idx="0">
                  <c:v>7.4895581100604183</c:v>
                </c:pt>
                <c:pt idx="1">
                  <c:v>7.4167669027732614</c:v>
                </c:pt>
                <c:pt idx="2">
                  <c:v>7.320697109755784</c:v>
                </c:pt>
                <c:pt idx="3">
                  <c:v>7.2445915756189478</c:v>
                </c:pt>
                <c:pt idx="4">
                  <c:v>7.1865866921627752</c:v>
                </c:pt>
                <c:pt idx="5">
                  <c:v>7.1744645077798888</c:v>
                </c:pt>
                <c:pt idx="6">
                  <c:v>7.1837806052429531</c:v>
                </c:pt>
                <c:pt idx="7">
                  <c:v>7.0680092879486258</c:v>
                </c:pt>
                <c:pt idx="8">
                  <c:v>6.9955313505375889</c:v>
                </c:pt>
                <c:pt idx="9">
                  <c:v>6.9822720156586762</c:v>
                </c:pt>
                <c:pt idx="10">
                  <c:v>6.9849584672073437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04A7-4D9D-937F-177C480CF392}"/>
            </c:ext>
          </c:extLst>
        </c:ser>
        <c:ser>
          <c:idx val="5"/>
          <c:order val="5"/>
          <c:tx>
            <c:strRef>
              <c:f>Sensor6!$S$8</c:f>
              <c:strCache>
                <c:ptCount val="1"/>
                <c:pt idx="0">
                  <c:v>Sensor 6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circle"/>
            <c:size val="10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xVal>
            <c:numRef>
              <c:f>Sensor6!$B$25:$B$47</c:f>
              <c:numCache>
                <c:formatCode>0.0</c:formatCode>
                <c:ptCount val="23"/>
                <c:pt idx="0">
                  <c:v>49.888200809523809</c:v>
                </c:pt>
                <c:pt idx="1">
                  <c:v>45.167634190476193</c:v>
                </c:pt>
                <c:pt idx="2">
                  <c:v>40.322132571428575</c:v>
                </c:pt>
                <c:pt idx="3">
                  <c:v>35.403038619047621</c:v>
                </c:pt>
                <c:pt idx="4">
                  <c:v>30.49292776190476</c:v>
                </c:pt>
                <c:pt idx="5">
                  <c:v>25.54915304761905</c:v>
                </c:pt>
                <c:pt idx="6">
                  <c:v>20.619597904761907</c:v>
                </c:pt>
                <c:pt idx="7">
                  <c:v>15.699361238095234</c:v>
                </c:pt>
                <c:pt idx="8">
                  <c:v>10.741406428571429</c:v>
                </c:pt>
                <c:pt idx="9">
                  <c:v>5.7755830952380949</c:v>
                </c:pt>
                <c:pt idx="10">
                  <c:v>0.83779804761904753</c:v>
                </c:pt>
              </c:numCache>
            </c:numRef>
          </c:xVal>
          <c:yVal>
            <c:numRef>
              <c:f>Sensor6!$E$25:$E$47</c:f>
              <c:numCache>
                <c:formatCode>0.000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04A7-4D9D-937F-177C480CF3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6274320"/>
        <c:axId val="306274712"/>
      </c:scatterChart>
      <c:valAx>
        <c:axId val="306274320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Temperature [°C]</a:t>
                </a:r>
              </a:p>
            </c:rich>
          </c:tx>
          <c:layout>
            <c:manualLayout>
              <c:xMode val="edge"/>
              <c:yMode val="edge"/>
              <c:x val="0.48229166666666667"/>
              <c:y val="0.9006733854726843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6274712"/>
        <c:crosses val="autoZero"/>
        <c:crossBetween val="midCat"/>
      </c:valAx>
      <c:valAx>
        <c:axId val="306274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Sensor signal [mV]</a:t>
                </a:r>
              </a:p>
            </c:rich>
          </c:tx>
          <c:layout>
            <c:manualLayout>
              <c:xMode val="edge"/>
              <c:yMode val="edge"/>
              <c:x val="3.437500000000001E-2"/>
              <c:y val="0.4057238207787264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6274320"/>
        <c:crosses val="autoZero"/>
        <c:crossBetween val="midCat"/>
      </c:valAx>
      <c:catAx>
        <c:axId val="306275104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306275496"/>
        <c:crosses val="max"/>
        <c:auto val="1"/>
        <c:lblAlgn val="ctr"/>
        <c:lblOffset val="100"/>
        <c:tickMarkSkip val="1"/>
        <c:noMultiLvlLbl val="0"/>
      </c:catAx>
      <c:valAx>
        <c:axId val="306275496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one"/>
        <c:crossAx val="306275104"/>
        <c:crosses val="max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5520833333333333"/>
          <c:y val="7.239048744539317E-2"/>
          <c:w val="0.54479166666666667"/>
          <c:h val="0.11447818601089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Diagramm1"/>
  <sheetViews>
    <sheetView zoomScale="133" workbookViewId="0"/>
  </sheetViews>
  <pageMargins left="0.78740157499999996" right="0.78740157499999996" top="0.984251969" bottom="0.984251969" header="0.4921259845" footer="0.4921259845"/>
  <pageSetup paperSize="9" orientation="landscape" horizontalDpi="1200" verticalDpi="1200" r:id="rId1"/>
  <headerFooter alignWithMargins="0"/>
  <drawing r:id="rId2"/>
</chartsheet>
</file>

<file path=xl/ctrlProps/ctrlProp1.xml><?xml version="1.0" encoding="utf-8"?>
<formControlPr xmlns="http://schemas.microsoft.com/office/spreadsheetml/2009/9/main" objectType="Radio" firstButton="1" fmlaLink="S17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checked="Checked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.vml.rels><?xml version="1.0" encoding="UTF-8" standalone="yes"?>
<Relationships xmlns="http://schemas.openxmlformats.org/package/2006/relationships"><Relationship Id="rId3" Type="http://schemas.openxmlformats.org/officeDocument/2006/relationships/image" Target="../media/image15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_rels/vmlDrawing1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6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_rels/vmlDrawing12.vml.rels><?xml version="1.0" encoding="UTF-8" standalone="yes"?>
<Relationships xmlns="http://schemas.openxmlformats.org/package/2006/relationships"><Relationship Id="rId3" Type="http://schemas.openxmlformats.org/officeDocument/2006/relationships/image" Target="../media/image17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_rels/vmlDrawing13.vml.rels><?xml version="1.0" encoding="UTF-8" standalone="yes"?>
<Relationships xmlns="http://schemas.openxmlformats.org/package/2006/relationships"><Relationship Id="rId3" Type="http://schemas.openxmlformats.org/officeDocument/2006/relationships/image" Target="../media/image18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_rels/vmlDrawing14.vml.rels><?xml version="1.0" encoding="UTF-8" standalone="yes"?>
<Relationships xmlns="http://schemas.openxmlformats.org/package/2006/relationships"><Relationship Id="rId3" Type="http://schemas.openxmlformats.org/officeDocument/2006/relationships/image" Target="../media/image19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_rels/vmlDrawing15.vml.rels><?xml version="1.0" encoding="UTF-8" standalone="yes"?>
<Relationships xmlns="http://schemas.openxmlformats.org/package/2006/relationships"><Relationship Id="rId3" Type="http://schemas.openxmlformats.org/officeDocument/2006/relationships/image" Target="../media/image20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_rels/vmlDrawing16.vml.rels><?xml version="1.0" encoding="UTF-8" standalone="yes"?>
<Relationships xmlns="http://schemas.openxmlformats.org/package/2006/relationships"><Relationship Id="rId3" Type="http://schemas.openxmlformats.org/officeDocument/2006/relationships/image" Target="../media/image21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_rels/vmlDrawing17.vml.rels><?xml version="1.0" encoding="UTF-8" standalone="yes"?>
<Relationships xmlns="http://schemas.openxmlformats.org/package/2006/relationships"><Relationship Id="rId3" Type="http://schemas.openxmlformats.org/officeDocument/2006/relationships/image" Target="../media/image22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9.emf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10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11.emf"/></Relationships>
</file>

<file path=xl/drawings/_rels/vmlDrawing7.vml.rels><?xml version="1.0" encoding="UTF-8" standalone="yes"?>
<Relationships xmlns="http://schemas.openxmlformats.org/package/2006/relationships"><Relationship Id="rId3" Type="http://schemas.openxmlformats.org/officeDocument/2006/relationships/image" Target="../media/image12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_rels/vmlDrawing8.vml.rels><?xml version="1.0" encoding="UTF-8" standalone="yes"?>
<Relationships xmlns="http://schemas.openxmlformats.org/package/2006/relationships"><Relationship Id="rId3" Type="http://schemas.openxmlformats.org/officeDocument/2006/relationships/image" Target="../media/image13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_rels/vmlDrawing9.vml.rels><?xml version="1.0" encoding="UTF-8" standalone="yes"?>
<Relationships xmlns="http://schemas.openxmlformats.org/package/2006/relationships"><Relationship Id="rId3" Type="http://schemas.openxmlformats.org/officeDocument/2006/relationships/image" Target="../media/image1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581025</xdr:colOff>
      <xdr:row>14</xdr:row>
      <xdr:rowOff>38100</xdr:rowOff>
    </xdr:from>
    <xdr:to>
      <xdr:col>15</xdr:col>
      <xdr:colOff>666750</xdr:colOff>
      <xdr:row>41</xdr:row>
      <xdr:rowOff>28575</xdr:rowOff>
    </xdr:to>
    <xdr:graphicFrame macro="">
      <xdr:nvGraphicFramePr>
        <xdr:cNvPr id="13417" name="Chart 59">
          <a:extLst>
            <a:ext uri="{FF2B5EF4-FFF2-40B4-BE49-F238E27FC236}">
              <a16:creationId xmlns:a16="http://schemas.microsoft.com/office/drawing/2014/main" id="{00000000-0008-0000-0000-000069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16</xdr:row>
          <xdr:rowOff>0</xdr:rowOff>
        </xdr:from>
        <xdr:to>
          <xdr:col>5</xdr:col>
          <xdr:colOff>323850</xdr:colOff>
          <xdr:row>17</xdr:row>
          <xdr:rowOff>133350</xdr:rowOff>
        </xdr:to>
        <xdr:sp macro="" textlink="">
          <xdr:nvSpPr>
            <xdr:cNvPr id="13358" name="Option Button 46" hidden="1">
              <a:extLst>
                <a:ext uri="{63B3BB69-23CF-44E3-9099-C40C66FF867C}">
                  <a14:compatExt spid="_x0000_s13358"/>
                </a:ext>
                <a:ext uri="{FF2B5EF4-FFF2-40B4-BE49-F238E27FC236}">
                  <a16:creationId xmlns:a16="http://schemas.microsoft.com/office/drawing/2014/main" id="{00000000-0008-0000-0000-00002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Grafik anzeigen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18</xdr:row>
          <xdr:rowOff>38100</xdr:rowOff>
        </xdr:from>
        <xdr:to>
          <xdr:col>5</xdr:col>
          <xdr:colOff>409575</xdr:colOff>
          <xdr:row>19</xdr:row>
          <xdr:rowOff>133350</xdr:rowOff>
        </xdr:to>
        <xdr:sp macro="" textlink="">
          <xdr:nvSpPr>
            <xdr:cNvPr id="13359" name="Option Button 47" hidden="1">
              <a:extLst>
                <a:ext uri="{63B3BB69-23CF-44E3-9099-C40C66FF867C}">
                  <a14:compatExt spid="_x0000_s13359"/>
                </a:ext>
                <a:ext uri="{FF2B5EF4-FFF2-40B4-BE49-F238E27FC236}">
                  <a16:creationId xmlns:a16="http://schemas.microsoft.com/office/drawing/2014/main" id="{00000000-0008-0000-0000-00002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Grafik anzeigen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20</xdr:row>
          <xdr:rowOff>19050</xdr:rowOff>
        </xdr:from>
        <xdr:to>
          <xdr:col>5</xdr:col>
          <xdr:colOff>247650</xdr:colOff>
          <xdr:row>21</xdr:row>
          <xdr:rowOff>152400</xdr:rowOff>
        </xdr:to>
        <xdr:sp macro="" textlink="">
          <xdr:nvSpPr>
            <xdr:cNvPr id="13361" name="Option Button 49" hidden="1">
              <a:extLst>
                <a:ext uri="{63B3BB69-23CF-44E3-9099-C40C66FF867C}">
                  <a14:compatExt spid="_x0000_s13361"/>
                </a:ext>
                <a:ext uri="{FF2B5EF4-FFF2-40B4-BE49-F238E27FC236}">
                  <a16:creationId xmlns:a16="http://schemas.microsoft.com/office/drawing/2014/main" id="{00000000-0008-0000-0000-00003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Grafik anzeigen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22</xdr:row>
          <xdr:rowOff>57150</xdr:rowOff>
        </xdr:from>
        <xdr:to>
          <xdr:col>5</xdr:col>
          <xdr:colOff>276225</xdr:colOff>
          <xdr:row>23</xdr:row>
          <xdr:rowOff>114300</xdr:rowOff>
        </xdr:to>
        <xdr:sp macro="" textlink="">
          <xdr:nvSpPr>
            <xdr:cNvPr id="13362" name="Option Button 50" hidden="1">
              <a:extLst>
                <a:ext uri="{63B3BB69-23CF-44E3-9099-C40C66FF867C}">
                  <a14:compatExt spid="_x0000_s13362"/>
                </a:ext>
                <a:ext uri="{FF2B5EF4-FFF2-40B4-BE49-F238E27FC236}">
                  <a16:creationId xmlns:a16="http://schemas.microsoft.com/office/drawing/2014/main" id="{00000000-0008-0000-0000-00003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Grafik anzeigen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676275</xdr:colOff>
          <xdr:row>24</xdr:row>
          <xdr:rowOff>57150</xdr:rowOff>
        </xdr:from>
        <xdr:to>
          <xdr:col>5</xdr:col>
          <xdr:colOff>200025</xdr:colOff>
          <xdr:row>25</xdr:row>
          <xdr:rowOff>114300</xdr:rowOff>
        </xdr:to>
        <xdr:sp macro="" textlink="">
          <xdr:nvSpPr>
            <xdr:cNvPr id="13363" name="Option Button 51" hidden="1">
              <a:extLst>
                <a:ext uri="{63B3BB69-23CF-44E3-9099-C40C66FF867C}">
                  <a14:compatExt spid="_x0000_s13363"/>
                </a:ext>
                <a:ext uri="{FF2B5EF4-FFF2-40B4-BE49-F238E27FC236}">
                  <a16:creationId xmlns:a16="http://schemas.microsoft.com/office/drawing/2014/main" id="{00000000-0008-0000-0000-00003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Grafik anzeigen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26</xdr:row>
          <xdr:rowOff>47625</xdr:rowOff>
        </xdr:from>
        <xdr:to>
          <xdr:col>5</xdr:col>
          <xdr:colOff>257175</xdr:colOff>
          <xdr:row>27</xdr:row>
          <xdr:rowOff>123825</xdr:rowOff>
        </xdr:to>
        <xdr:sp macro="" textlink="">
          <xdr:nvSpPr>
            <xdr:cNvPr id="13364" name="Option Button 52" hidden="1">
              <a:extLst>
                <a:ext uri="{63B3BB69-23CF-44E3-9099-C40C66FF867C}">
                  <a14:compatExt spid="_x0000_s13364"/>
                </a:ext>
                <a:ext uri="{FF2B5EF4-FFF2-40B4-BE49-F238E27FC236}">
                  <a16:creationId xmlns:a16="http://schemas.microsoft.com/office/drawing/2014/main" id="{00000000-0008-0000-0000-00003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Grafik anzeigen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</xdr:row>
          <xdr:rowOff>104775</xdr:rowOff>
        </xdr:from>
        <xdr:to>
          <xdr:col>14</xdr:col>
          <xdr:colOff>495300</xdr:colOff>
          <xdr:row>6</xdr:row>
          <xdr:rowOff>95250</xdr:rowOff>
        </xdr:to>
        <xdr:sp macro="" textlink="">
          <xdr:nvSpPr>
            <xdr:cNvPr id="13384" name="ComboBox1" hidden="1">
              <a:extLst>
                <a:ext uri="{63B3BB69-23CF-44E3-9099-C40C66FF867C}">
                  <a14:compatExt spid="_x0000_s13384"/>
                </a:ext>
                <a:ext uri="{FF2B5EF4-FFF2-40B4-BE49-F238E27FC236}">
                  <a16:creationId xmlns:a16="http://schemas.microsoft.com/office/drawing/2014/main" id="{00000000-0008-0000-0000-00004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28</xdr:row>
          <xdr:rowOff>47625</xdr:rowOff>
        </xdr:from>
        <xdr:to>
          <xdr:col>5</xdr:col>
          <xdr:colOff>257175</xdr:colOff>
          <xdr:row>29</xdr:row>
          <xdr:rowOff>123825</xdr:rowOff>
        </xdr:to>
        <xdr:sp macro="" textlink="">
          <xdr:nvSpPr>
            <xdr:cNvPr id="13385" name="Option Button 73" hidden="1">
              <a:extLst>
                <a:ext uri="{63B3BB69-23CF-44E3-9099-C40C66FF867C}">
                  <a14:compatExt spid="_x0000_s13385"/>
                </a:ext>
                <a:ext uri="{FF2B5EF4-FFF2-40B4-BE49-F238E27FC236}">
                  <a16:creationId xmlns:a16="http://schemas.microsoft.com/office/drawing/2014/main" id="{00000000-0008-0000-0000-00004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Grafik anzeigen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30</xdr:row>
          <xdr:rowOff>47625</xdr:rowOff>
        </xdr:from>
        <xdr:to>
          <xdr:col>5</xdr:col>
          <xdr:colOff>257175</xdr:colOff>
          <xdr:row>31</xdr:row>
          <xdr:rowOff>123825</xdr:rowOff>
        </xdr:to>
        <xdr:sp macro="" textlink="">
          <xdr:nvSpPr>
            <xdr:cNvPr id="13387" name="Option Button 75" hidden="1">
              <a:extLst>
                <a:ext uri="{63B3BB69-23CF-44E3-9099-C40C66FF867C}">
                  <a14:compatExt spid="_x0000_s13387"/>
                </a:ext>
                <a:ext uri="{FF2B5EF4-FFF2-40B4-BE49-F238E27FC236}">
                  <a16:creationId xmlns:a16="http://schemas.microsoft.com/office/drawing/2014/main" id="{00000000-0008-0000-0000-00004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Grafik anzeigen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32</xdr:row>
          <xdr:rowOff>0</xdr:rowOff>
        </xdr:from>
        <xdr:to>
          <xdr:col>5</xdr:col>
          <xdr:colOff>323850</xdr:colOff>
          <xdr:row>33</xdr:row>
          <xdr:rowOff>133350</xdr:rowOff>
        </xdr:to>
        <xdr:sp macro="" textlink="">
          <xdr:nvSpPr>
            <xdr:cNvPr id="13388" name="Option Button 76" hidden="1">
              <a:extLst>
                <a:ext uri="{63B3BB69-23CF-44E3-9099-C40C66FF867C}">
                  <a14:compatExt spid="_x0000_s13388"/>
                </a:ext>
                <a:ext uri="{FF2B5EF4-FFF2-40B4-BE49-F238E27FC236}">
                  <a16:creationId xmlns:a16="http://schemas.microsoft.com/office/drawing/2014/main" id="{00000000-0008-0000-0000-00004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Grafik anzeigen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34</xdr:row>
          <xdr:rowOff>38100</xdr:rowOff>
        </xdr:from>
        <xdr:to>
          <xdr:col>5</xdr:col>
          <xdr:colOff>409575</xdr:colOff>
          <xdr:row>35</xdr:row>
          <xdr:rowOff>133350</xdr:rowOff>
        </xdr:to>
        <xdr:sp macro="" textlink="">
          <xdr:nvSpPr>
            <xdr:cNvPr id="13389" name="Option Button 77" hidden="1">
              <a:extLst>
                <a:ext uri="{63B3BB69-23CF-44E3-9099-C40C66FF867C}">
                  <a14:compatExt spid="_x0000_s13389"/>
                </a:ext>
                <a:ext uri="{FF2B5EF4-FFF2-40B4-BE49-F238E27FC236}">
                  <a16:creationId xmlns:a16="http://schemas.microsoft.com/office/drawing/2014/main" id="{00000000-0008-0000-0000-00004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Grafik anzeigen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36</xdr:row>
          <xdr:rowOff>19050</xdr:rowOff>
        </xdr:from>
        <xdr:to>
          <xdr:col>5</xdr:col>
          <xdr:colOff>247650</xdr:colOff>
          <xdr:row>37</xdr:row>
          <xdr:rowOff>152400</xdr:rowOff>
        </xdr:to>
        <xdr:sp macro="" textlink="">
          <xdr:nvSpPr>
            <xdr:cNvPr id="13390" name="Option Button 78" hidden="1">
              <a:extLst>
                <a:ext uri="{63B3BB69-23CF-44E3-9099-C40C66FF867C}">
                  <a14:compatExt spid="_x0000_s13390"/>
                </a:ext>
                <a:ext uri="{FF2B5EF4-FFF2-40B4-BE49-F238E27FC236}">
                  <a16:creationId xmlns:a16="http://schemas.microsoft.com/office/drawing/2014/main" id="{00000000-0008-0000-0000-00004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Grafik anzeigen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38</xdr:row>
          <xdr:rowOff>57150</xdr:rowOff>
        </xdr:from>
        <xdr:to>
          <xdr:col>5</xdr:col>
          <xdr:colOff>276225</xdr:colOff>
          <xdr:row>39</xdr:row>
          <xdr:rowOff>114300</xdr:rowOff>
        </xdr:to>
        <xdr:sp macro="" textlink="">
          <xdr:nvSpPr>
            <xdr:cNvPr id="13391" name="Option Button 79" hidden="1">
              <a:extLst>
                <a:ext uri="{63B3BB69-23CF-44E3-9099-C40C66FF867C}">
                  <a14:compatExt spid="_x0000_s13391"/>
                </a:ext>
                <a:ext uri="{FF2B5EF4-FFF2-40B4-BE49-F238E27FC236}">
                  <a16:creationId xmlns:a16="http://schemas.microsoft.com/office/drawing/2014/main" id="{00000000-0008-0000-0000-00004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Grafik anzeigen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676275</xdr:colOff>
          <xdr:row>40</xdr:row>
          <xdr:rowOff>57150</xdr:rowOff>
        </xdr:from>
        <xdr:to>
          <xdr:col>5</xdr:col>
          <xdr:colOff>200025</xdr:colOff>
          <xdr:row>41</xdr:row>
          <xdr:rowOff>114300</xdr:rowOff>
        </xdr:to>
        <xdr:sp macro="" textlink="">
          <xdr:nvSpPr>
            <xdr:cNvPr id="13392" name="Option Button 80" hidden="1">
              <a:extLst>
                <a:ext uri="{63B3BB69-23CF-44E3-9099-C40C66FF867C}">
                  <a14:compatExt spid="_x0000_s13392"/>
                </a:ext>
                <a:ext uri="{FF2B5EF4-FFF2-40B4-BE49-F238E27FC236}">
                  <a16:creationId xmlns:a16="http://schemas.microsoft.com/office/drawing/2014/main" id="{00000000-0008-0000-0000-00005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Grafik anzeigen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42</xdr:row>
          <xdr:rowOff>47625</xdr:rowOff>
        </xdr:from>
        <xdr:to>
          <xdr:col>5</xdr:col>
          <xdr:colOff>257175</xdr:colOff>
          <xdr:row>43</xdr:row>
          <xdr:rowOff>123825</xdr:rowOff>
        </xdr:to>
        <xdr:sp macro="" textlink="">
          <xdr:nvSpPr>
            <xdr:cNvPr id="13393" name="Option Button 81" hidden="1">
              <a:extLst>
                <a:ext uri="{63B3BB69-23CF-44E3-9099-C40C66FF867C}">
                  <a14:compatExt spid="_x0000_s13393"/>
                </a:ext>
                <a:ext uri="{FF2B5EF4-FFF2-40B4-BE49-F238E27FC236}">
                  <a16:creationId xmlns:a16="http://schemas.microsoft.com/office/drawing/2014/main" id="{00000000-0008-0000-0000-00005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Grafik anzeigen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44</xdr:row>
          <xdr:rowOff>47625</xdr:rowOff>
        </xdr:from>
        <xdr:to>
          <xdr:col>5</xdr:col>
          <xdr:colOff>257175</xdr:colOff>
          <xdr:row>45</xdr:row>
          <xdr:rowOff>123825</xdr:rowOff>
        </xdr:to>
        <xdr:sp macro="" textlink="">
          <xdr:nvSpPr>
            <xdr:cNvPr id="13394" name="Option Button 82" hidden="1">
              <a:extLst>
                <a:ext uri="{63B3BB69-23CF-44E3-9099-C40C66FF867C}">
                  <a14:compatExt spid="_x0000_s13394"/>
                </a:ext>
                <a:ext uri="{FF2B5EF4-FFF2-40B4-BE49-F238E27FC236}">
                  <a16:creationId xmlns:a16="http://schemas.microsoft.com/office/drawing/2014/main" id="{00000000-0008-0000-0000-00005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Grafik anzeigen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46</xdr:row>
          <xdr:rowOff>47625</xdr:rowOff>
        </xdr:from>
        <xdr:to>
          <xdr:col>5</xdr:col>
          <xdr:colOff>257175</xdr:colOff>
          <xdr:row>47</xdr:row>
          <xdr:rowOff>123825</xdr:rowOff>
        </xdr:to>
        <xdr:sp macro="" textlink="">
          <xdr:nvSpPr>
            <xdr:cNvPr id="13395" name="Option Button 83" hidden="1">
              <a:extLst>
                <a:ext uri="{63B3BB69-23CF-44E3-9099-C40C66FF867C}">
                  <a14:compatExt spid="_x0000_s13395"/>
                </a:ext>
                <a:ext uri="{FF2B5EF4-FFF2-40B4-BE49-F238E27FC236}">
                  <a16:creationId xmlns:a16="http://schemas.microsoft.com/office/drawing/2014/main" id="{00000000-0008-0000-0000-00005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Grafik anzeigen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828675</xdr:colOff>
          <xdr:row>4</xdr:row>
          <xdr:rowOff>180975</xdr:rowOff>
        </xdr:from>
        <xdr:to>
          <xdr:col>4</xdr:col>
          <xdr:colOff>1743075</xdr:colOff>
          <xdr:row>6</xdr:row>
          <xdr:rowOff>9525</xdr:rowOff>
        </xdr:to>
        <xdr:sp macro="" textlink="">
          <xdr:nvSpPr>
            <xdr:cNvPr id="19457" name="TextBox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A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</xdr:row>
          <xdr:rowOff>180975</xdr:rowOff>
        </xdr:from>
        <xdr:to>
          <xdr:col>5</xdr:col>
          <xdr:colOff>1066800</xdr:colOff>
          <xdr:row>3</xdr:row>
          <xdr:rowOff>28575</xdr:rowOff>
        </xdr:to>
        <xdr:sp macro="" textlink="">
          <xdr:nvSpPr>
            <xdr:cNvPr id="19458" name="TextBox2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id="{00000000-0008-0000-0A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</xdr:row>
          <xdr:rowOff>171450</xdr:rowOff>
        </xdr:from>
        <xdr:to>
          <xdr:col>3</xdr:col>
          <xdr:colOff>809625</xdr:colOff>
          <xdr:row>3</xdr:row>
          <xdr:rowOff>19050</xdr:rowOff>
        </xdr:to>
        <xdr:sp macro="" textlink="">
          <xdr:nvSpPr>
            <xdr:cNvPr id="19459" name="TextBox4" hidden="1">
              <a:extLst>
                <a:ext uri="{63B3BB69-23CF-44E3-9099-C40C66FF867C}">
                  <a14:compatExt spid="_x0000_s19459"/>
                </a:ext>
                <a:ext uri="{FF2B5EF4-FFF2-40B4-BE49-F238E27FC236}">
                  <a16:creationId xmlns:a16="http://schemas.microsoft.com/office/drawing/2014/main" id="{00000000-0008-0000-0A00-00000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</xdr:row>
          <xdr:rowOff>0</xdr:rowOff>
        </xdr:from>
        <xdr:to>
          <xdr:col>7</xdr:col>
          <xdr:colOff>123825</xdr:colOff>
          <xdr:row>11</xdr:row>
          <xdr:rowOff>0</xdr:rowOff>
        </xdr:to>
        <xdr:sp macro="" textlink="">
          <xdr:nvSpPr>
            <xdr:cNvPr id="19460" name="TextBox5" hidden="1">
              <a:extLst>
                <a:ext uri="{63B3BB69-23CF-44E3-9099-C40C66FF867C}">
                  <a14:compatExt spid="_x0000_s19460"/>
                </a:ext>
                <a:ext uri="{FF2B5EF4-FFF2-40B4-BE49-F238E27FC236}">
                  <a16:creationId xmlns:a16="http://schemas.microsoft.com/office/drawing/2014/main" id="{00000000-0008-0000-0A00-00000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828675</xdr:colOff>
          <xdr:row>4</xdr:row>
          <xdr:rowOff>180975</xdr:rowOff>
        </xdr:from>
        <xdr:to>
          <xdr:col>4</xdr:col>
          <xdr:colOff>1743075</xdr:colOff>
          <xdr:row>6</xdr:row>
          <xdr:rowOff>9525</xdr:rowOff>
        </xdr:to>
        <xdr:sp macro="" textlink="">
          <xdr:nvSpPr>
            <xdr:cNvPr id="20481" name="TextBox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00000000-0008-0000-0B00-00000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</xdr:row>
          <xdr:rowOff>180975</xdr:rowOff>
        </xdr:from>
        <xdr:to>
          <xdr:col>5</xdr:col>
          <xdr:colOff>1066800</xdr:colOff>
          <xdr:row>3</xdr:row>
          <xdr:rowOff>28575</xdr:rowOff>
        </xdr:to>
        <xdr:sp macro="" textlink="">
          <xdr:nvSpPr>
            <xdr:cNvPr id="20482" name="TextBox2" hidden="1">
              <a:extLst>
                <a:ext uri="{63B3BB69-23CF-44E3-9099-C40C66FF867C}">
                  <a14:compatExt spid="_x0000_s20482"/>
                </a:ext>
                <a:ext uri="{FF2B5EF4-FFF2-40B4-BE49-F238E27FC236}">
                  <a16:creationId xmlns:a16="http://schemas.microsoft.com/office/drawing/2014/main" id="{00000000-0008-0000-0B00-00000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</xdr:row>
          <xdr:rowOff>171450</xdr:rowOff>
        </xdr:from>
        <xdr:to>
          <xdr:col>3</xdr:col>
          <xdr:colOff>809625</xdr:colOff>
          <xdr:row>3</xdr:row>
          <xdr:rowOff>19050</xdr:rowOff>
        </xdr:to>
        <xdr:sp macro="" textlink="">
          <xdr:nvSpPr>
            <xdr:cNvPr id="20483" name="TextBox4" hidden="1">
              <a:extLst>
                <a:ext uri="{63B3BB69-23CF-44E3-9099-C40C66FF867C}">
                  <a14:compatExt spid="_x0000_s20483"/>
                </a:ext>
                <a:ext uri="{FF2B5EF4-FFF2-40B4-BE49-F238E27FC236}">
                  <a16:creationId xmlns:a16="http://schemas.microsoft.com/office/drawing/2014/main" id="{00000000-0008-0000-0B00-00000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</xdr:row>
          <xdr:rowOff>0</xdr:rowOff>
        </xdr:from>
        <xdr:to>
          <xdr:col>7</xdr:col>
          <xdr:colOff>123825</xdr:colOff>
          <xdr:row>11</xdr:row>
          <xdr:rowOff>0</xdr:rowOff>
        </xdr:to>
        <xdr:sp macro="" textlink="">
          <xdr:nvSpPr>
            <xdr:cNvPr id="20484" name="TextBox5" hidden="1">
              <a:extLst>
                <a:ext uri="{63B3BB69-23CF-44E3-9099-C40C66FF867C}">
                  <a14:compatExt spid="_x0000_s20484"/>
                </a:ext>
                <a:ext uri="{FF2B5EF4-FFF2-40B4-BE49-F238E27FC236}">
                  <a16:creationId xmlns:a16="http://schemas.microsoft.com/office/drawing/2014/main" id="{00000000-0008-0000-0B00-00000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828675</xdr:colOff>
          <xdr:row>4</xdr:row>
          <xdr:rowOff>180975</xdr:rowOff>
        </xdr:from>
        <xdr:to>
          <xdr:col>4</xdr:col>
          <xdr:colOff>1743075</xdr:colOff>
          <xdr:row>6</xdr:row>
          <xdr:rowOff>9525</xdr:rowOff>
        </xdr:to>
        <xdr:sp macro="" textlink="">
          <xdr:nvSpPr>
            <xdr:cNvPr id="21505" name="TextBox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0000000-0008-0000-0C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</xdr:row>
          <xdr:rowOff>180975</xdr:rowOff>
        </xdr:from>
        <xdr:to>
          <xdr:col>5</xdr:col>
          <xdr:colOff>1066800</xdr:colOff>
          <xdr:row>3</xdr:row>
          <xdr:rowOff>28575</xdr:rowOff>
        </xdr:to>
        <xdr:sp macro="" textlink="">
          <xdr:nvSpPr>
            <xdr:cNvPr id="21506" name="TextBox2" hidden="1">
              <a:extLst>
                <a:ext uri="{63B3BB69-23CF-44E3-9099-C40C66FF867C}">
                  <a14:compatExt spid="_x0000_s21506"/>
                </a:ext>
                <a:ext uri="{FF2B5EF4-FFF2-40B4-BE49-F238E27FC236}">
                  <a16:creationId xmlns:a16="http://schemas.microsoft.com/office/drawing/2014/main" id="{00000000-0008-0000-0C00-00000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</xdr:row>
          <xdr:rowOff>171450</xdr:rowOff>
        </xdr:from>
        <xdr:to>
          <xdr:col>3</xdr:col>
          <xdr:colOff>809625</xdr:colOff>
          <xdr:row>3</xdr:row>
          <xdr:rowOff>19050</xdr:rowOff>
        </xdr:to>
        <xdr:sp macro="" textlink="">
          <xdr:nvSpPr>
            <xdr:cNvPr id="21507" name="TextBox4" hidden="1">
              <a:extLst>
                <a:ext uri="{63B3BB69-23CF-44E3-9099-C40C66FF867C}">
                  <a14:compatExt spid="_x0000_s21507"/>
                </a:ext>
                <a:ext uri="{FF2B5EF4-FFF2-40B4-BE49-F238E27FC236}">
                  <a16:creationId xmlns:a16="http://schemas.microsoft.com/office/drawing/2014/main" id="{00000000-0008-0000-0C00-00000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</xdr:row>
          <xdr:rowOff>0</xdr:rowOff>
        </xdr:from>
        <xdr:to>
          <xdr:col>7</xdr:col>
          <xdr:colOff>123825</xdr:colOff>
          <xdr:row>11</xdr:row>
          <xdr:rowOff>0</xdr:rowOff>
        </xdr:to>
        <xdr:sp macro="" textlink="">
          <xdr:nvSpPr>
            <xdr:cNvPr id="21508" name="TextBox5" hidden="1">
              <a:extLst>
                <a:ext uri="{63B3BB69-23CF-44E3-9099-C40C66FF867C}">
                  <a14:compatExt spid="_x0000_s21508"/>
                </a:ext>
                <a:ext uri="{FF2B5EF4-FFF2-40B4-BE49-F238E27FC236}">
                  <a16:creationId xmlns:a16="http://schemas.microsoft.com/office/drawing/2014/main" id="{00000000-0008-0000-0C00-00000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828675</xdr:colOff>
          <xdr:row>4</xdr:row>
          <xdr:rowOff>180975</xdr:rowOff>
        </xdr:from>
        <xdr:to>
          <xdr:col>4</xdr:col>
          <xdr:colOff>1743075</xdr:colOff>
          <xdr:row>6</xdr:row>
          <xdr:rowOff>9525</xdr:rowOff>
        </xdr:to>
        <xdr:sp macro="" textlink="">
          <xdr:nvSpPr>
            <xdr:cNvPr id="22529" name="TextBox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D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</xdr:row>
          <xdr:rowOff>180975</xdr:rowOff>
        </xdr:from>
        <xdr:to>
          <xdr:col>5</xdr:col>
          <xdr:colOff>1066800</xdr:colOff>
          <xdr:row>3</xdr:row>
          <xdr:rowOff>28575</xdr:rowOff>
        </xdr:to>
        <xdr:sp macro="" textlink="">
          <xdr:nvSpPr>
            <xdr:cNvPr id="22530" name="TextBox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D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</xdr:row>
          <xdr:rowOff>171450</xdr:rowOff>
        </xdr:from>
        <xdr:to>
          <xdr:col>3</xdr:col>
          <xdr:colOff>809625</xdr:colOff>
          <xdr:row>3</xdr:row>
          <xdr:rowOff>19050</xdr:rowOff>
        </xdr:to>
        <xdr:sp macro="" textlink="">
          <xdr:nvSpPr>
            <xdr:cNvPr id="22531" name="TextBox4" hidden="1">
              <a:extLst>
                <a:ext uri="{63B3BB69-23CF-44E3-9099-C40C66FF867C}">
                  <a14:compatExt spid="_x0000_s22531"/>
                </a:ext>
                <a:ext uri="{FF2B5EF4-FFF2-40B4-BE49-F238E27FC236}">
                  <a16:creationId xmlns:a16="http://schemas.microsoft.com/office/drawing/2014/main" id="{00000000-0008-0000-0D00-00000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</xdr:row>
          <xdr:rowOff>0</xdr:rowOff>
        </xdr:from>
        <xdr:to>
          <xdr:col>7</xdr:col>
          <xdr:colOff>123825</xdr:colOff>
          <xdr:row>11</xdr:row>
          <xdr:rowOff>0</xdr:rowOff>
        </xdr:to>
        <xdr:sp macro="" textlink="">
          <xdr:nvSpPr>
            <xdr:cNvPr id="22532" name="TextBox5" hidden="1">
              <a:extLst>
                <a:ext uri="{63B3BB69-23CF-44E3-9099-C40C66FF867C}">
                  <a14:compatExt spid="_x0000_s22532"/>
                </a:ext>
                <a:ext uri="{FF2B5EF4-FFF2-40B4-BE49-F238E27FC236}">
                  <a16:creationId xmlns:a16="http://schemas.microsoft.com/office/drawing/2014/main" id="{00000000-0008-0000-0D00-00000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828675</xdr:colOff>
          <xdr:row>4</xdr:row>
          <xdr:rowOff>180975</xdr:rowOff>
        </xdr:from>
        <xdr:to>
          <xdr:col>4</xdr:col>
          <xdr:colOff>1743075</xdr:colOff>
          <xdr:row>6</xdr:row>
          <xdr:rowOff>9525</xdr:rowOff>
        </xdr:to>
        <xdr:sp macro="" textlink="">
          <xdr:nvSpPr>
            <xdr:cNvPr id="23553" name="TextBox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0E00-00000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</xdr:row>
          <xdr:rowOff>180975</xdr:rowOff>
        </xdr:from>
        <xdr:to>
          <xdr:col>5</xdr:col>
          <xdr:colOff>1066800</xdr:colOff>
          <xdr:row>3</xdr:row>
          <xdr:rowOff>28575</xdr:rowOff>
        </xdr:to>
        <xdr:sp macro="" textlink="">
          <xdr:nvSpPr>
            <xdr:cNvPr id="23554" name="TextBox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E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</xdr:row>
          <xdr:rowOff>171450</xdr:rowOff>
        </xdr:from>
        <xdr:to>
          <xdr:col>3</xdr:col>
          <xdr:colOff>809625</xdr:colOff>
          <xdr:row>3</xdr:row>
          <xdr:rowOff>19050</xdr:rowOff>
        </xdr:to>
        <xdr:sp macro="" textlink="">
          <xdr:nvSpPr>
            <xdr:cNvPr id="23555" name="TextBox4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:a16="http://schemas.microsoft.com/office/drawing/2014/main" id="{00000000-0008-0000-0E00-00000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</xdr:row>
          <xdr:rowOff>0</xdr:rowOff>
        </xdr:from>
        <xdr:to>
          <xdr:col>7</xdr:col>
          <xdr:colOff>123825</xdr:colOff>
          <xdr:row>11</xdr:row>
          <xdr:rowOff>0</xdr:rowOff>
        </xdr:to>
        <xdr:sp macro="" textlink="">
          <xdr:nvSpPr>
            <xdr:cNvPr id="23556" name="TextBox5" hidden="1">
              <a:extLst>
                <a:ext uri="{63B3BB69-23CF-44E3-9099-C40C66FF867C}">
                  <a14:compatExt spid="_x0000_s23556"/>
                </a:ext>
                <a:ext uri="{FF2B5EF4-FFF2-40B4-BE49-F238E27FC236}">
                  <a16:creationId xmlns:a16="http://schemas.microsoft.com/office/drawing/2014/main" id="{00000000-0008-0000-0E00-00000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828675</xdr:colOff>
          <xdr:row>4</xdr:row>
          <xdr:rowOff>180975</xdr:rowOff>
        </xdr:from>
        <xdr:to>
          <xdr:col>4</xdr:col>
          <xdr:colOff>1743075</xdr:colOff>
          <xdr:row>6</xdr:row>
          <xdr:rowOff>9525</xdr:rowOff>
        </xdr:to>
        <xdr:sp macro="" textlink="">
          <xdr:nvSpPr>
            <xdr:cNvPr id="24577" name="TextBox1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00000000-0008-0000-0F00-00000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</xdr:row>
          <xdr:rowOff>180975</xdr:rowOff>
        </xdr:from>
        <xdr:to>
          <xdr:col>5</xdr:col>
          <xdr:colOff>1066800</xdr:colOff>
          <xdr:row>3</xdr:row>
          <xdr:rowOff>28575</xdr:rowOff>
        </xdr:to>
        <xdr:sp macro="" textlink="">
          <xdr:nvSpPr>
            <xdr:cNvPr id="24578" name="TextBox2" hidden="1">
              <a:extLst>
                <a:ext uri="{63B3BB69-23CF-44E3-9099-C40C66FF867C}">
                  <a14:compatExt spid="_x0000_s24578"/>
                </a:ext>
                <a:ext uri="{FF2B5EF4-FFF2-40B4-BE49-F238E27FC236}">
                  <a16:creationId xmlns:a16="http://schemas.microsoft.com/office/drawing/2014/main" id="{00000000-0008-0000-0F00-00000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</xdr:row>
          <xdr:rowOff>171450</xdr:rowOff>
        </xdr:from>
        <xdr:to>
          <xdr:col>3</xdr:col>
          <xdr:colOff>809625</xdr:colOff>
          <xdr:row>3</xdr:row>
          <xdr:rowOff>19050</xdr:rowOff>
        </xdr:to>
        <xdr:sp macro="" textlink="">
          <xdr:nvSpPr>
            <xdr:cNvPr id="24579" name="TextBox4" hidden="1">
              <a:extLst>
                <a:ext uri="{63B3BB69-23CF-44E3-9099-C40C66FF867C}">
                  <a14:compatExt spid="_x0000_s24579"/>
                </a:ext>
                <a:ext uri="{FF2B5EF4-FFF2-40B4-BE49-F238E27FC236}">
                  <a16:creationId xmlns:a16="http://schemas.microsoft.com/office/drawing/2014/main" id="{00000000-0008-0000-0F00-00000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</xdr:row>
          <xdr:rowOff>0</xdr:rowOff>
        </xdr:from>
        <xdr:to>
          <xdr:col>7</xdr:col>
          <xdr:colOff>123825</xdr:colOff>
          <xdr:row>11</xdr:row>
          <xdr:rowOff>0</xdr:rowOff>
        </xdr:to>
        <xdr:sp macro="" textlink="">
          <xdr:nvSpPr>
            <xdr:cNvPr id="24580" name="TextBox5" hidden="1">
              <a:extLst>
                <a:ext uri="{63B3BB69-23CF-44E3-9099-C40C66FF867C}">
                  <a14:compatExt spid="_x0000_s24580"/>
                </a:ext>
                <a:ext uri="{FF2B5EF4-FFF2-40B4-BE49-F238E27FC236}">
                  <a16:creationId xmlns:a16="http://schemas.microsoft.com/office/drawing/2014/main" id="{00000000-0008-0000-0F00-00000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828675</xdr:colOff>
          <xdr:row>4</xdr:row>
          <xdr:rowOff>180975</xdr:rowOff>
        </xdr:from>
        <xdr:to>
          <xdr:col>4</xdr:col>
          <xdr:colOff>1743075</xdr:colOff>
          <xdr:row>6</xdr:row>
          <xdr:rowOff>9525</xdr:rowOff>
        </xdr:to>
        <xdr:sp macro="" textlink="">
          <xdr:nvSpPr>
            <xdr:cNvPr id="25601" name="TextBox1" hidden="1">
              <a:extLst>
                <a:ext uri="{63B3BB69-23CF-44E3-9099-C40C66FF867C}">
                  <a14:compatExt spid="_x0000_s25601"/>
                </a:ext>
                <a:ext uri="{FF2B5EF4-FFF2-40B4-BE49-F238E27FC236}">
                  <a16:creationId xmlns:a16="http://schemas.microsoft.com/office/drawing/2014/main" id="{00000000-0008-0000-1000-00000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</xdr:row>
          <xdr:rowOff>180975</xdr:rowOff>
        </xdr:from>
        <xdr:to>
          <xdr:col>5</xdr:col>
          <xdr:colOff>1066800</xdr:colOff>
          <xdr:row>3</xdr:row>
          <xdr:rowOff>28575</xdr:rowOff>
        </xdr:to>
        <xdr:sp macro="" textlink="">
          <xdr:nvSpPr>
            <xdr:cNvPr id="25602" name="TextBox2" hidden="1">
              <a:extLst>
                <a:ext uri="{63B3BB69-23CF-44E3-9099-C40C66FF867C}">
                  <a14:compatExt spid="_x0000_s25602"/>
                </a:ext>
                <a:ext uri="{FF2B5EF4-FFF2-40B4-BE49-F238E27FC236}">
                  <a16:creationId xmlns:a16="http://schemas.microsoft.com/office/drawing/2014/main" id="{00000000-0008-0000-1000-00000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</xdr:row>
          <xdr:rowOff>171450</xdr:rowOff>
        </xdr:from>
        <xdr:to>
          <xdr:col>3</xdr:col>
          <xdr:colOff>809625</xdr:colOff>
          <xdr:row>3</xdr:row>
          <xdr:rowOff>19050</xdr:rowOff>
        </xdr:to>
        <xdr:sp macro="" textlink="">
          <xdr:nvSpPr>
            <xdr:cNvPr id="25603" name="TextBox4" hidden="1">
              <a:extLst>
                <a:ext uri="{63B3BB69-23CF-44E3-9099-C40C66FF867C}">
                  <a14:compatExt spid="_x0000_s25603"/>
                </a:ext>
                <a:ext uri="{FF2B5EF4-FFF2-40B4-BE49-F238E27FC236}">
                  <a16:creationId xmlns:a16="http://schemas.microsoft.com/office/drawing/2014/main" id="{00000000-0008-0000-1000-00000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</xdr:row>
          <xdr:rowOff>0</xdr:rowOff>
        </xdr:from>
        <xdr:to>
          <xdr:col>7</xdr:col>
          <xdr:colOff>123825</xdr:colOff>
          <xdr:row>11</xdr:row>
          <xdr:rowOff>0</xdr:rowOff>
        </xdr:to>
        <xdr:sp macro="" textlink="">
          <xdr:nvSpPr>
            <xdr:cNvPr id="25604" name="TextBox5" hidden="1">
              <a:extLst>
                <a:ext uri="{63B3BB69-23CF-44E3-9099-C40C66FF867C}">
                  <a14:compatExt spid="_x0000_s25604"/>
                </a:ext>
                <a:ext uri="{FF2B5EF4-FFF2-40B4-BE49-F238E27FC236}">
                  <a16:creationId xmlns:a16="http://schemas.microsoft.com/office/drawing/2014/main" id="{00000000-0008-0000-1000-00000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828675</xdr:colOff>
          <xdr:row>4</xdr:row>
          <xdr:rowOff>180975</xdr:rowOff>
        </xdr:from>
        <xdr:to>
          <xdr:col>4</xdr:col>
          <xdr:colOff>1743075</xdr:colOff>
          <xdr:row>6</xdr:row>
          <xdr:rowOff>9525</xdr:rowOff>
        </xdr:to>
        <xdr:sp macro="" textlink="">
          <xdr:nvSpPr>
            <xdr:cNvPr id="26625" name="TextBox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11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</xdr:row>
          <xdr:rowOff>180975</xdr:rowOff>
        </xdr:from>
        <xdr:to>
          <xdr:col>5</xdr:col>
          <xdr:colOff>1066800</xdr:colOff>
          <xdr:row>3</xdr:row>
          <xdr:rowOff>28575</xdr:rowOff>
        </xdr:to>
        <xdr:sp macro="" textlink="">
          <xdr:nvSpPr>
            <xdr:cNvPr id="26626" name="TextBox2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00000000-0008-0000-1100-00000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</xdr:row>
          <xdr:rowOff>171450</xdr:rowOff>
        </xdr:from>
        <xdr:to>
          <xdr:col>3</xdr:col>
          <xdr:colOff>809625</xdr:colOff>
          <xdr:row>3</xdr:row>
          <xdr:rowOff>19050</xdr:rowOff>
        </xdr:to>
        <xdr:sp macro="" textlink="">
          <xdr:nvSpPr>
            <xdr:cNvPr id="26627" name="TextBox4" hidden="1">
              <a:extLst>
                <a:ext uri="{63B3BB69-23CF-44E3-9099-C40C66FF867C}">
                  <a14:compatExt spid="_x0000_s26627"/>
                </a:ext>
                <a:ext uri="{FF2B5EF4-FFF2-40B4-BE49-F238E27FC236}">
                  <a16:creationId xmlns:a16="http://schemas.microsoft.com/office/drawing/2014/main" id="{00000000-0008-0000-1100-00000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</xdr:row>
          <xdr:rowOff>0</xdr:rowOff>
        </xdr:from>
        <xdr:to>
          <xdr:col>7</xdr:col>
          <xdr:colOff>123825</xdr:colOff>
          <xdr:row>11</xdr:row>
          <xdr:rowOff>0</xdr:rowOff>
        </xdr:to>
        <xdr:sp macro="" textlink="">
          <xdr:nvSpPr>
            <xdr:cNvPr id="26628" name="TextBox5" hidden="1">
              <a:extLst>
                <a:ext uri="{63B3BB69-23CF-44E3-9099-C40C66FF867C}">
                  <a14:compatExt spid="_x0000_s26628"/>
                </a:ext>
                <a:ext uri="{FF2B5EF4-FFF2-40B4-BE49-F238E27FC236}">
                  <a16:creationId xmlns:a16="http://schemas.microsoft.com/office/drawing/2014/main" id="{00000000-0008-0000-1100-00000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828675</xdr:colOff>
          <xdr:row>4</xdr:row>
          <xdr:rowOff>180975</xdr:rowOff>
        </xdr:from>
        <xdr:to>
          <xdr:col>4</xdr:col>
          <xdr:colOff>1743075</xdr:colOff>
          <xdr:row>6</xdr:row>
          <xdr:rowOff>9525</xdr:rowOff>
        </xdr:to>
        <xdr:sp macro="" textlink="">
          <xdr:nvSpPr>
            <xdr:cNvPr id="27649" name="TextBox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12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</xdr:row>
          <xdr:rowOff>180975</xdr:rowOff>
        </xdr:from>
        <xdr:to>
          <xdr:col>5</xdr:col>
          <xdr:colOff>1066800</xdr:colOff>
          <xdr:row>3</xdr:row>
          <xdr:rowOff>28575</xdr:rowOff>
        </xdr:to>
        <xdr:sp macro="" textlink="">
          <xdr:nvSpPr>
            <xdr:cNvPr id="27650" name="TextBox2" hidden="1">
              <a:extLst>
                <a:ext uri="{63B3BB69-23CF-44E3-9099-C40C66FF867C}">
                  <a14:compatExt spid="_x0000_s27650"/>
                </a:ext>
                <a:ext uri="{FF2B5EF4-FFF2-40B4-BE49-F238E27FC236}">
                  <a16:creationId xmlns:a16="http://schemas.microsoft.com/office/drawing/2014/main" id="{00000000-0008-0000-1200-00000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</xdr:row>
          <xdr:rowOff>171450</xdr:rowOff>
        </xdr:from>
        <xdr:to>
          <xdr:col>3</xdr:col>
          <xdr:colOff>809625</xdr:colOff>
          <xdr:row>3</xdr:row>
          <xdr:rowOff>19050</xdr:rowOff>
        </xdr:to>
        <xdr:sp macro="" textlink="">
          <xdr:nvSpPr>
            <xdr:cNvPr id="27651" name="TextBox4" hidden="1">
              <a:extLst>
                <a:ext uri="{63B3BB69-23CF-44E3-9099-C40C66FF867C}">
                  <a14:compatExt spid="_x0000_s27651"/>
                </a:ext>
                <a:ext uri="{FF2B5EF4-FFF2-40B4-BE49-F238E27FC236}">
                  <a16:creationId xmlns:a16="http://schemas.microsoft.com/office/drawing/2014/main" id="{00000000-0008-0000-1200-00000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</xdr:row>
          <xdr:rowOff>0</xdr:rowOff>
        </xdr:from>
        <xdr:to>
          <xdr:col>7</xdr:col>
          <xdr:colOff>123825</xdr:colOff>
          <xdr:row>11</xdr:row>
          <xdr:rowOff>0</xdr:rowOff>
        </xdr:to>
        <xdr:sp macro="" textlink="">
          <xdr:nvSpPr>
            <xdr:cNvPr id="27652" name="TextBox5" hidden="1">
              <a:extLst>
                <a:ext uri="{63B3BB69-23CF-44E3-9099-C40C66FF867C}">
                  <a14:compatExt spid="_x0000_s27652"/>
                </a:ext>
                <a:ext uri="{FF2B5EF4-FFF2-40B4-BE49-F238E27FC236}">
                  <a16:creationId xmlns:a16="http://schemas.microsoft.com/office/drawing/2014/main" id="{00000000-0008-0000-1200-00000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145432" cy="5643383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828675</xdr:colOff>
          <xdr:row>4</xdr:row>
          <xdr:rowOff>180975</xdr:rowOff>
        </xdr:from>
        <xdr:to>
          <xdr:col>4</xdr:col>
          <xdr:colOff>1743075</xdr:colOff>
          <xdr:row>6</xdr:row>
          <xdr:rowOff>9525</xdr:rowOff>
        </xdr:to>
        <xdr:sp macro="" textlink="">
          <xdr:nvSpPr>
            <xdr:cNvPr id="5122" name="TextBox1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3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</xdr:row>
          <xdr:rowOff>180975</xdr:rowOff>
        </xdr:from>
        <xdr:to>
          <xdr:col>5</xdr:col>
          <xdr:colOff>1066800</xdr:colOff>
          <xdr:row>3</xdr:row>
          <xdr:rowOff>28575</xdr:rowOff>
        </xdr:to>
        <xdr:sp macro="" textlink="">
          <xdr:nvSpPr>
            <xdr:cNvPr id="5124" name="TextBox2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3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</xdr:row>
          <xdr:rowOff>171450</xdr:rowOff>
        </xdr:from>
        <xdr:to>
          <xdr:col>3</xdr:col>
          <xdr:colOff>809625</xdr:colOff>
          <xdr:row>3</xdr:row>
          <xdr:rowOff>19050</xdr:rowOff>
        </xdr:to>
        <xdr:sp macro="" textlink="">
          <xdr:nvSpPr>
            <xdr:cNvPr id="5125" name="TextBox4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3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</xdr:row>
          <xdr:rowOff>0</xdr:rowOff>
        </xdr:from>
        <xdr:to>
          <xdr:col>7</xdr:col>
          <xdr:colOff>123825</xdr:colOff>
          <xdr:row>11</xdr:row>
          <xdr:rowOff>0</xdr:rowOff>
        </xdr:to>
        <xdr:sp macro="" textlink="">
          <xdr:nvSpPr>
            <xdr:cNvPr id="5126" name="TextBox5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3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828675</xdr:colOff>
          <xdr:row>4</xdr:row>
          <xdr:rowOff>180975</xdr:rowOff>
        </xdr:from>
        <xdr:to>
          <xdr:col>4</xdr:col>
          <xdr:colOff>1743075</xdr:colOff>
          <xdr:row>6</xdr:row>
          <xdr:rowOff>9525</xdr:rowOff>
        </xdr:to>
        <xdr:sp macro="" textlink="">
          <xdr:nvSpPr>
            <xdr:cNvPr id="6146" name="TextBox1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4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</xdr:row>
          <xdr:rowOff>180975</xdr:rowOff>
        </xdr:from>
        <xdr:to>
          <xdr:col>5</xdr:col>
          <xdr:colOff>1066800</xdr:colOff>
          <xdr:row>3</xdr:row>
          <xdr:rowOff>28575</xdr:rowOff>
        </xdr:to>
        <xdr:sp macro="" textlink="">
          <xdr:nvSpPr>
            <xdr:cNvPr id="6148" name="TextBox2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4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</xdr:row>
          <xdr:rowOff>171450</xdr:rowOff>
        </xdr:from>
        <xdr:to>
          <xdr:col>3</xdr:col>
          <xdr:colOff>809625</xdr:colOff>
          <xdr:row>3</xdr:row>
          <xdr:rowOff>19050</xdr:rowOff>
        </xdr:to>
        <xdr:sp macro="" textlink="">
          <xdr:nvSpPr>
            <xdr:cNvPr id="6149" name="TextBox4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4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</xdr:row>
          <xdr:rowOff>0</xdr:rowOff>
        </xdr:from>
        <xdr:to>
          <xdr:col>7</xdr:col>
          <xdr:colOff>123825</xdr:colOff>
          <xdr:row>11</xdr:row>
          <xdr:rowOff>0</xdr:rowOff>
        </xdr:to>
        <xdr:sp macro="" textlink="">
          <xdr:nvSpPr>
            <xdr:cNvPr id="6150" name="TextBox5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4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828675</xdr:colOff>
          <xdr:row>4</xdr:row>
          <xdr:rowOff>180975</xdr:rowOff>
        </xdr:from>
        <xdr:to>
          <xdr:col>4</xdr:col>
          <xdr:colOff>1743075</xdr:colOff>
          <xdr:row>6</xdr:row>
          <xdr:rowOff>9525</xdr:rowOff>
        </xdr:to>
        <xdr:sp macro="" textlink="">
          <xdr:nvSpPr>
            <xdr:cNvPr id="7170" name="TextBox1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5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</xdr:row>
          <xdr:rowOff>180975</xdr:rowOff>
        </xdr:from>
        <xdr:to>
          <xdr:col>5</xdr:col>
          <xdr:colOff>1066800</xdr:colOff>
          <xdr:row>3</xdr:row>
          <xdr:rowOff>28575</xdr:rowOff>
        </xdr:to>
        <xdr:sp macro="" textlink="">
          <xdr:nvSpPr>
            <xdr:cNvPr id="7172" name="TextBox2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5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</xdr:row>
          <xdr:rowOff>171450</xdr:rowOff>
        </xdr:from>
        <xdr:to>
          <xdr:col>3</xdr:col>
          <xdr:colOff>809625</xdr:colOff>
          <xdr:row>3</xdr:row>
          <xdr:rowOff>19050</xdr:rowOff>
        </xdr:to>
        <xdr:sp macro="" textlink="">
          <xdr:nvSpPr>
            <xdr:cNvPr id="7173" name="TextBox4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5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</xdr:row>
          <xdr:rowOff>0</xdr:rowOff>
        </xdr:from>
        <xdr:to>
          <xdr:col>7</xdr:col>
          <xdr:colOff>123825</xdr:colOff>
          <xdr:row>11</xdr:row>
          <xdr:rowOff>0</xdr:rowOff>
        </xdr:to>
        <xdr:sp macro="" textlink="">
          <xdr:nvSpPr>
            <xdr:cNvPr id="7174" name="TextBox5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5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828675</xdr:colOff>
          <xdr:row>4</xdr:row>
          <xdr:rowOff>180975</xdr:rowOff>
        </xdr:from>
        <xdr:to>
          <xdr:col>4</xdr:col>
          <xdr:colOff>1743075</xdr:colOff>
          <xdr:row>6</xdr:row>
          <xdr:rowOff>9525</xdr:rowOff>
        </xdr:to>
        <xdr:sp macro="" textlink="">
          <xdr:nvSpPr>
            <xdr:cNvPr id="8194" name="TextBox1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6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</xdr:row>
          <xdr:rowOff>180975</xdr:rowOff>
        </xdr:from>
        <xdr:to>
          <xdr:col>5</xdr:col>
          <xdr:colOff>1066800</xdr:colOff>
          <xdr:row>3</xdr:row>
          <xdr:rowOff>28575</xdr:rowOff>
        </xdr:to>
        <xdr:sp macro="" textlink="">
          <xdr:nvSpPr>
            <xdr:cNvPr id="8196" name="TextBox2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6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</xdr:row>
          <xdr:rowOff>171450</xdr:rowOff>
        </xdr:from>
        <xdr:to>
          <xdr:col>3</xdr:col>
          <xdr:colOff>809625</xdr:colOff>
          <xdr:row>3</xdr:row>
          <xdr:rowOff>19050</xdr:rowOff>
        </xdr:to>
        <xdr:sp macro="" textlink="">
          <xdr:nvSpPr>
            <xdr:cNvPr id="8197" name="TextBox4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6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</xdr:row>
          <xdr:rowOff>0</xdr:rowOff>
        </xdr:from>
        <xdr:to>
          <xdr:col>7</xdr:col>
          <xdr:colOff>123825</xdr:colOff>
          <xdr:row>11</xdr:row>
          <xdr:rowOff>0</xdr:rowOff>
        </xdr:to>
        <xdr:sp macro="" textlink="">
          <xdr:nvSpPr>
            <xdr:cNvPr id="8198" name="TextBox5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6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828675</xdr:colOff>
          <xdr:row>4</xdr:row>
          <xdr:rowOff>180975</xdr:rowOff>
        </xdr:from>
        <xdr:to>
          <xdr:col>4</xdr:col>
          <xdr:colOff>1743075</xdr:colOff>
          <xdr:row>6</xdr:row>
          <xdr:rowOff>9525</xdr:rowOff>
        </xdr:to>
        <xdr:sp macro="" textlink="">
          <xdr:nvSpPr>
            <xdr:cNvPr id="9218" name="TextBox1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7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</xdr:row>
          <xdr:rowOff>180975</xdr:rowOff>
        </xdr:from>
        <xdr:to>
          <xdr:col>5</xdr:col>
          <xdr:colOff>1066800</xdr:colOff>
          <xdr:row>3</xdr:row>
          <xdr:rowOff>28575</xdr:rowOff>
        </xdr:to>
        <xdr:sp macro="" textlink="">
          <xdr:nvSpPr>
            <xdr:cNvPr id="9220" name="TextBox2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7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</xdr:row>
          <xdr:rowOff>171450</xdr:rowOff>
        </xdr:from>
        <xdr:to>
          <xdr:col>3</xdr:col>
          <xdr:colOff>809625</xdr:colOff>
          <xdr:row>3</xdr:row>
          <xdr:rowOff>19050</xdr:rowOff>
        </xdr:to>
        <xdr:sp macro="" textlink="">
          <xdr:nvSpPr>
            <xdr:cNvPr id="9221" name="TextBox4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7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</xdr:row>
          <xdr:rowOff>0</xdr:rowOff>
        </xdr:from>
        <xdr:to>
          <xdr:col>7</xdr:col>
          <xdr:colOff>123825</xdr:colOff>
          <xdr:row>11</xdr:row>
          <xdr:rowOff>0</xdr:rowOff>
        </xdr:to>
        <xdr:sp macro="" textlink="">
          <xdr:nvSpPr>
            <xdr:cNvPr id="9222" name="TextBox5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7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828675</xdr:colOff>
          <xdr:row>4</xdr:row>
          <xdr:rowOff>180975</xdr:rowOff>
        </xdr:from>
        <xdr:to>
          <xdr:col>4</xdr:col>
          <xdr:colOff>1743075</xdr:colOff>
          <xdr:row>6</xdr:row>
          <xdr:rowOff>9525</xdr:rowOff>
        </xdr:to>
        <xdr:sp macro="" textlink="">
          <xdr:nvSpPr>
            <xdr:cNvPr id="10242" name="TextBox1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8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</xdr:row>
          <xdr:rowOff>180975</xdr:rowOff>
        </xdr:from>
        <xdr:to>
          <xdr:col>5</xdr:col>
          <xdr:colOff>1066800</xdr:colOff>
          <xdr:row>3</xdr:row>
          <xdr:rowOff>28575</xdr:rowOff>
        </xdr:to>
        <xdr:sp macro="" textlink="">
          <xdr:nvSpPr>
            <xdr:cNvPr id="10244" name="TextBox2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8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</xdr:row>
          <xdr:rowOff>171450</xdr:rowOff>
        </xdr:from>
        <xdr:to>
          <xdr:col>3</xdr:col>
          <xdr:colOff>809625</xdr:colOff>
          <xdr:row>3</xdr:row>
          <xdr:rowOff>19050</xdr:rowOff>
        </xdr:to>
        <xdr:sp macro="" textlink="">
          <xdr:nvSpPr>
            <xdr:cNvPr id="10245" name="TextBox4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8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</xdr:row>
          <xdr:rowOff>0</xdr:rowOff>
        </xdr:from>
        <xdr:to>
          <xdr:col>7</xdr:col>
          <xdr:colOff>123825</xdr:colOff>
          <xdr:row>11</xdr:row>
          <xdr:rowOff>0</xdr:rowOff>
        </xdr:to>
        <xdr:sp macro="" textlink="">
          <xdr:nvSpPr>
            <xdr:cNvPr id="10246" name="TextBox5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8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828675</xdr:colOff>
          <xdr:row>4</xdr:row>
          <xdr:rowOff>180975</xdr:rowOff>
        </xdr:from>
        <xdr:to>
          <xdr:col>4</xdr:col>
          <xdr:colOff>1743075</xdr:colOff>
          <xdr:row>6</xdr:row>
          <xdr:rowOff>9525</xdr:rowOff>
        </xdr:to>
        <xdr:sp macro="" textlink="">
          <xdr:nvSpPr>
            <xdr:cNvPr id="18433" name="TextBox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9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</xdr:row>
          <xdr:rowOff>180975</xdr:rowOff>
        </xdr:from>
        <xdr:to>
          <xdr:col>5</xdr:col>
          <xdr:colOff>1066800</xdr:colOff>
          <xdr:row>3</xdr:row>
          <xdr:rowOff>28575</xdr:rowOff>
        </xdr:to>
        <xdr:sp macro="" textlink="">
          <xdr:nvSpPr>
            <xdr:cNvPr id="18434" name="TextBox2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:a16="http://schemas.microsoft.com/office/drawing/2014/main" id="{00000000-0008-0000-09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</xdr:row>
          <xdr:rowOff>171450</xdr:rowOff>
        </xdr:from>
        <xdr:to>
          <xdr:col>3</xdr:col>
          <xdr:colOff>809625</xdr:colOff>
          <xdr:row>3</xdr:row>
          <xdr:rowOff>19050</xdr:rowOff>
        </xdr:to>
        <xdr:sp macro="" textlink="">
          <xdr:nvSpPr>
            <xdr:cNvPr id="18435" name="TextBox4" hidden="1">
              <a:extLst>
                <a:ext uri="{63B3BB69-23CF-44E3-9099-C40C66FF867C}">
                  <a14:compatExt spid="_x0000_s18435"/>
                </a:ext>
                <a:ext uri="{FF2B5EF4-FFF2-40B4-BE49-F238E27FC236}">
                  <a16:creationId xmlns:a16="http://schemas.microsoft.com/office/drawing/2014/main" id="{00000000-0008-0000-0900-00000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</xdr:row>
          <xdr:rowOff>0</xdr:rowOff>
        </xdr:from>
        <xdr:to>
          <xdr:col>7</xdr:col>
          <xdr:colOff>123825</xdr:colOff>
          <xdr:row>11</xdr:row>
          <xdr:rowOff>0</xdr:rowOff>
        </xdr:to>
        <xdr:sp macro="" textlink="">
          <xdr:nvSpPr>
            <xdr:cNvPr id="18436" name="TextBox5" hidden="1">
              <a:extLst>
                <a:ext uri="{63B3BB69-23CF-44E3-9099-C40C66FF867C}">
                  <a14:compatExt spid="_x0000_s18436"/>
                </a:ext>
                <a:ext uri="{FF2B5EF4-FFF2-40B4-BE49-F238E27FC236}">
                  <a16:creationId xmlns:a16="http://schemas.microsoft.com/office/drawing/2014/main" id="{00000000-0008-0000-0900-00000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18" Type="http://schemas.openxmlformats.org/officeDocument/2006/relationships/ctrlProp" Target="../ctrlProps/ctrlProp1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6.xml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17" Type="http://schemas.openxmlformats.org/officeDocument/2006/relationships/ctrlProp" Target="../ctrlProps/ctrlProp1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1.xml"/><Relationship Id="rId20" Type="http://schemas.openxmlformats.org/officeDocument/2006/relationships/ctrlProp" Target="../ctrlProps/ctrlProp15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image" Target="../media/image1.emf"/><Relationship Id="rId15" Type="http://schemas.openxmlformats.org/officeDocument/2006/relationships/ctrlProp" Target="../ctrlProps/ctrlProp10.xml"/><Relationship Id="rId10" Type="http://schemas.openxmlformats.org/officeDocument/2006/relationships/ctrlProp" Target="../ctrlProps/ctrlProp5.xml"/><Relationship Id="rId19" Type="http://schemas.openxmlformats.org/officeDocument/2006/relationships/ctrlProp" Target="../ctrlProps/ctrlProp14.xml"/><Relationship Id="rId4" Type="http://schemas.openxmlformats.org/officeDocument/2006/relationships/control" Target="../activeX/activeX1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2.xml"/><Relationship Id="rId3" Type="http://schemas.openxmlformats.org/officeDocument/2006/relationships/vmlDrawing" Target="../drawings/vmlDrawing9.vml"/><Relationship Id="rId7" Type="http://schemas.openxmlformats.org/officeDocument/2006/relationships/image" Target="../media/image3.emf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6" Type="http://schemas.openxmlformats.org/officeDocument/2006/relationships/control" Target="../activeX/activeX31.xml"/><Relationship Id="rId11" Type="http://schemas.openxmlformats.org/officeDocument/2006/relationships/image" Target="../media/image5.emf"/><Relationship Id="rId5" Type="http://schemas.openxmlformats.org/officeDocument/2006/relationships/image" Target="../media/image2.emf"/><Relationship Id="rId10" Type="http://schemas.openxmlformats.org/officeDocument/2006/relationships/control" Target="../activeX/activeX33.xml"/><Relationship Id="rId4" Type="http://schemas.openxmlformats.org/officeDocument/2006/relationships/control" Target="../activeX/activeX30.xml"/><Relationship Id="rId9" Type="http://schemas.openxmlformats.org/officeDocument/2006/relationships/image" Target="../media/image14.emf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6.xml"/><Relationship Id="rId3" Type="http://schemas.openxmlformats.org/officeDocument/2006/relationships/vmlDrawing" Target="../drawings/vmlDrawing10.vml"/><Relationship Id="rId7" Type="http://schemas.openxmlformats.org/officeDocument/2006/relationships/image" Target="../media/image3.emf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6" Type="http://schemas.openxmlformats.org/officeDocument/2006/relationships/control" Target="../activeX/activeX35.xml"/><Relationship Id="rId11" Type="http://schemas.openxmlformats.org/officeDocument/2006/relationships/image" Target="../media/image5.emf"/><Relationship Id="rId5" Type="http://schemas.openxmlformats.org/officeDocument/2006/relationships/image" Target="../media/image2.emf"/><Relationship Id="rId10" Type="http://schemas.openxmlformats.org/officeDocument/2006/relationships/control" Target="../activeX/activeX37.xml"/><Relationship Id="rId4" Type="http://schemas.openxmlformats.org/officeDocument/2006/relationships/control" Target="../activeX/activeX34.xml"/><Relationship Id="rId9" Type="http://schemas.openxmlformats.org/officeDocument/2006/relationships/image" Target="../media/image15.emf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0.xml"/><Relationship Id="rId3" Type="http://schemas.openxmlformats.org/officeDocument/2006/relationships/vmlDrawing" Target="../drawings/vmlDrawing11.vml"/><Relationship Id="rId7" Type="http://schemas.openxmlformats.org/officeDocument/2006/relationships/image" Target="../media/image3.emf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Relationship Id="rId6" Type="http://schemas.openxmlformats.org/officeDocument/2006/relationships/control" Target="../activeX/activeX39.xml"/><Relationship Id="rId11" Type="http://schemas.openxmlformats.org/officeDocument/2006/relationships/image" Target="../media/image5.emf"/><Relationship Id="rId5" Type="http://schemas.openxmlformats.org/officeDocument/2006/relationships/image" Target="../media/image2.emf"/><Relationship Id="rId10" Type="http://schemas.openxmlformats.org/officeDocument/2006/relationships/control" Target="../activeX/activeX41.xml"/><Relationship Id="rId4" Type="http://schemas.openxmlformats.org/officeDocument/2006/relationships/control" Target="../activeX/activeX38.xml"/><Relationship Id="rId9" Type="http://schemas.openxmlformats.org/officeDocument/2006/relationships/image" Target="../media/image16.emf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4.xml"/><Relationship Id="rId3" Type="http://schemas.openxmlformats.org/officeDocument/2006/relationships/vmlDrawing" Target="../drawings/vmlDrawing12.vml"/><Relationship Id="rId7" Type="http://schemas.openxmlformats.org/officeDocument/2006/relationships/image" Target="../media/image3.emf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Relationship Id="rId6" Type="http://schemas.openxmlformats.org/officeDocument/2006/relationships/control" Target="../activeX/activeX43.xml"/><Relationship Id="rId11" Type="http://schemas.openxmlformats.org/officeDocument/2006/relationships/image" Target="../media/image5.emf"/><Relationship Id="rId5" Type="http://schemas.openxmlformats.org/officeDocument/2006/relationships/image" Target="../media/image2.emf"/><Relationship Id="rId10" Type="http://schemas.openxmlformats.org/officeDocument/2006/relationships/control" Target="../activeX/activeX45.xml"/><Relationship Id="rId4" Type="http://schemas.openxmlformats.org/officeDocument/2006/relationships/control" Target="../activeX/activeX42.xml"/><Relationship Id="rId9" Type="http://schemas.openxmlformats.org/officeDocument/2006/relationships/image" Target="../media/image17.emf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8.xml"/><Relationship Id="rId3" Type="http://schemas.openxmlformats.org/officeDocument/2006/relationships/vmlDrawing" Target="../drawings/vmlDrawing13.vml"/><Relationship Id="rId7" Type="http://schemas.openxmlformats.org/officeDocument/2006/relationships/image" Target="../media/image3.emf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Relationship Id="rId6" Type="http://schemas.openxmlformats.org/officeDocument/2006/relationships/control" Target="../activeX/activeX47.xml"/><Relationship Id="rId11" Type="http://schemas.openxmlformats.org/officeDocument/2006/relationships/image" Target="../media/image5.emf"/><Relationship Id="rId5" Type="http://schemas.openxmlformats.org/officeDocument/2006/relationships/image" Target="../media/image2.emf"/><Relationship Id="rId10" Type="http://schemas.openxmlformats.org/officeDocument/2006/relationships/control" Target="../activeX/activeX49.xml"/><Relationship Id="rId4" Type="http://schemas.openxmlformats.org/officeDocument/2006/relationships/control" Target="../activeX/activeX46.xml"/><Relationship Id="rId9" Type="http://schemas.openxmlformats.org/officeDocument/2006/relationships/image" Target="../media/image18.emf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52.xml"/><Relationship Id="rId3" Type="http://schemas.openxmlformats.org/officeDocument/2006/relationships/vmlDrawing" Target="../drawings/vmlDrawing14.vml"/><Relationship Id="rId7" Type="http://schemas.openxmlformats.org/officeDocument/2006/relationships/image" Target="../media/image3.emf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Relationship Id="rId6" Type="http://schemas.openxmlformats.org/officeDocument/2006/relationships/control" Target="../activeX/activeX51.xml"/><Relationship Id="rId11" Type="http://schemas.openxmlformats.org/officeDocument/2006/relationships/image" Target="../media/image5.emf"/><Relationship Id="rId5" Type="http://schemas.openxmlformats.org/officeDocument/2006/relationships/image" Target="../media/image2.emf"/><Relationship Id="rId10" Type="http://schemas.openxmlformats.org/officeDocument/2006/relationships/control" Target="../activeX/activeX53.xml"/><Relationship Id="rId4" Type="http://schemas.openxmlformats.org/officeDocument/2006/relationships/control" Target="../activeX/activeX50.xml"/><Relationship Id="rId9" Type="http://schemas.openxmlformats.org/officeDocument/2006/relationships/image" Target="../media/image19.emf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56.xml"/><Relationship Id="rId3" Type="http://schemas.openxmlformats.org/officeDocument/2006/relationships/vmlDrawing" Target="../drawings/vmlDrawing15.vml"/><Relationship Id="rId7" Type="http://schemas.openxmlformats.org/officeDocument/2006/relationships/image" Target="../media/image3.emf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Relationship Id="rId6" Type="http://schemas.openxmlformats.org/officeDocument/2006/relationships/control" Target="../activeX/activeX55.xml"/><Relationship Id="rId11" Type="http://schemas.openxmlformats.org/officeDocument/2006/relationships/image" Target="../media/image5.emf"/><Relationship Id="rId5" Type="http://schemas.openxmlformats.org/officeDocument/2006/relationships/image" Target="../media/image2.emf"/><Relationship Id="rId10" Type="http://schemas.openxmlformats.org/officeDocument/2006/relationships/control" Target="../activeX/activeX57.xml"/><Relationship Id="rId4" Type="http://schemas.openxmlformats.org/officeDocument/2006/relationships/control" Target="../activeX/activeX54.xml"/><Relationship Id="rId9" Type="http://schemas.openxmlformats.org/officeDocument/2006/relationships/image" Target="../media/image20.emf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60.xml"/><Relationship Id="rId3" Type="http://schemas.openxmlformats.org/officeDocument/2006/relationships/vmlDrawing" Target="../drawings/vmlDrawing16.vml"/><Relationship Id="rId7" Type="http://schemas.openxmlformats.org/officeDocument/2006/relationships/image" Target="../media/image3.emf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Relationship Id="rId6" Type="http://schemas.openxmlformats.org/officeDocument/2006/relationships/control" Target="../activeX/activeX59.xml"/><Relationship Id="rId11" Type="http://schemas.openxmlformats.org/officeDocument/2006/relationships/image" Target="../media/image5.emf"/><Relationship Id="rId5" Type="http://schemas.openxmlformats.org/officeDocument/2006/relationships/image" Target="../media/image2.emf"/><Relationship Id="rId10" Type="http://schemas.openxmlformats.org/officeDocument/2006/relationships/control" Target="../activeX/activeX61.xml"/><Relationship Id="rId4" Type="http://schemas.openxmlformats.org/officeDocument/2006/relationships/control" Target="../activeX/activeX58.xml"/><Relationship Id="rId9" Type="http://schemas.openxmlformats.org/officeDocument/2006/relationships/image" Target="../media/image21.emf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64.xml"/><Relationship Id="rId3" Type="http://schemas.openxmlformats.org/officeDocument/2006/relationships/vmlDrawing" Target="../drawings/vmlDrawing17.vml"/><Relationship Id="rId7" Type="http://schemas.openxmlformats.org/officeDocument/2006/relationships/image" Target="../media/image3.emf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6" Type="http://schemas.openxmlformats.org/officeDocument/2006/relationships/control" Target="../activeX/activeX63.xml"/><Relationship Id="rId11" Type="http://schemas.openxmlformats.org/officeDocument/2006/relationships/image" Target="../media/image5.emf"/><Relationship Id="rId5" Type="http://schemas.openxmlformats.org/officeDocument/2006/relationships/image" Target="../media/image2.emf"/><Relationship Id="rId10" Type="http://schemas.openxmlformats.org/officeDocument/2006/relationships/control" Target="../activeX/activeX65.xml"/><Relationship Id="rId4" Type="http://schemas.openxmlformats.org/officeDocument/2006/relationships/control" Target="../activeX/activeX62.xml"/><Relationship Id="rId9" Type="http://schemas.openxmlformats.org/officeDocument/2006/relationships/image" Target="../media/image22.emf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.xml"/><Relationship Id="rId3" Type="http://schemas.openxmlformats.org/officeDocument/2006/relationships/vmlDrawing" Target="../drawings/vmlDrawing2.vml"/><Relationship Id="rId7" Type="http://schemas.openxmlformats.org/officeDocument/2006/relationships/image" Target="../media/image3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3.xml"/><Relationship Id="rId11" Type="http://schemas.openxmlformats.org/officeDocument/2006/relationships/image" Target="../media/image5.emf"/><Relationship Id="rId5" Type="http://schemas.openxmlformats.org/officeDocument/2006/relationships/image" Target="../media/image2.emf"/><Relationship Id="rId10" Type="http://schemas.openxmlformats.org/officeDocument/2006/relationships/control" Target="../activeX/activeX5.xml"/><Relationship Id="rId4" Type="http://schemas.openxmlformats.org/officeDocument/2006/relationships/control" Target="../activeX/activeX2.xml"/><Relationship Id="rId9" Type="http://schemas.openxmlformats.org/officeDocument/2006/relationships/image" Target="../media/image4.emf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8.xml"/><Relationship Id="rId3" Type="http://schemas.openxmlformats.org/officeDocument/2006/relationships/vmlDrawing" Target="../drawings/vmlDrawing3.vml"/><Relationship Id="rId7" Type="http://schemas.openxmlformats.org/officeDocument/2006/relationships/image" Target="../media/image3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6" Type="http://schemas.openxmlformats.org/officeDocument/2006/relationships/control" Target="../activeX/activeX7.xml"/><Relationship Id="rId11" Type="http://schemas.openxmlformats.org/officeDocument/2006/relationships/image" Target="../media/image5.emf"/><Relationship Id="rId5" Type="http://schemas.openxmlformats.org/officeDocument/2006/relationships/image" Target="../media/image2.emf"/><Relationship Id="rId10" Type="http://schemas.openxmlformats.org/officeDocument/2006/relationships/control" Target="../activeX/activeX9.xml"/><Relationship Id="rId4" Type="http://schemas.openxmlformats.org/officeDocument/2006/relationships/control" Target="../activeX/activeX6.xml"/><Relationship Id="rId9" Type="http://schemas.openxmlformats.org/officeDocument/2006/relationships/image" Target="../media/image6.emf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2.xml"/><Relationship Id="rId3" Type="http://schemas.openxmlformats.org/officeDocument/2006/relationships/vmlDrawing" Target="../drawings/vmlDrawing4.vml"/><Relationship Id="rId7" Type="http://schemas.openxmlformats.org/officeDocument/2006/relationships/image" Target="../media/image3.emf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6" Type="http://schemas.openxmlformats.org/officeDocument/2006/relationships/control" Target="../activeX/activeX11.xml"/><Relationship Id="rId11" Type="http://schemas.openxmlformats.org/officeDocument/2006/relationships/image" Target="../media/image5.emf"/><Relationship Id="rId5" Type="http://schemas.openxmlformats.org/officeDocument/2006/relationships/image" Target="../media/image2.emf"/><Relationship Id="rId10" Type="http://schemas.openxmlformats.org/officeDocument/2006/relationships/control" Target="../activeX/activeX13.xml"/><Relationship Id="rId4" Type="http://schemas.openxmlformats.org/officeDocument/2006/relationships/control" Target="../activeX/activeX10.xml"/><Relationship Id="rId9" Type="http://schemas.openxmlformats.org/officeDocument/2006/relationships/image" Target="../media/image7.emf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6.xml"/><Relationship Id="rId3" Type="http://schemas.openxmlformats.org/officeDocument/2006/relationships/vmlDrawing" Target="../drawings/vmlDrawing5.vml"/><Relationship Id="rId7" Type="http://schemas.openxmlformats.org/officeDocument/2006/relationships/image" Target="../media/image3.emf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6" Type="http://schemas.openxmlformats.org/officeDocument/2006/relationships/control" Target="../activeX/activeX15.xml"/><Relationship Id="rId11" Type="http://schemas.openxmlformats.org/officeDocument/2006/relationships/image" Target="../media/image9.emf"/><Relationship Id="rId5" Type="http://schemas.openxmlformats.org/officeDocument/2006/relationships/image" Target="../media/image2.emf"/><Relationship Id="rId10" Type="http://schemas.openxmlformats.org/officeDocument/2006/relationships/control" Target="../activeX/activeX17.xml"/><Relationship Id="rId4" Type="http://schemas.openxmlformats.org/officeDocument/2006/relationships/control" Target="../activeX/activeX14.xml"/><Relationship Id="rId9" Type="http://schemas.openxmlformats.org/officeDocument/2006/relationships/image" Target="../media/image8.emf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0.xml"/><Relationship Id="rId3" Type="http://schemas.openxmlformats.org/officeDocument/2006/relationships/vmlDrawing" Target="../drawings/vmlDrawing6.vml"/><Relationship Id="rId7" Type="http://schemas.openxmlformats.org/officeDocument/2006/relationships/image" Target="../media/image3.emf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6" Type="http://schemas.openxmlformats.org/officeDocument/2006/relationships/control" Target="../activeX/activeX19.xml"/><Relationship Id="rId11" Type="http://schemas.openxmlformats.org/officeDocument/2006/relationships/image" Target="../media/image11.emf"/><Relationship Id="rId5" Type="http://schemas.openxmlformats.org/officeDocument/2006/relationships/image" Target="../media/image2.emf"/><Relationship Id="rId10" Type="http://schemas.openxmlformats.org/officeDocument/2006/relationships/control" Target="../activeX/activeX21.xml"/><Relationship Id="rId4" Type="http://schemas.openxmlformats.org/officeDocument/2006/relationships/control" Target="../activeX/activeX18.xml"/><Relationship Id="rId9" Type="http://schemas.openxmlformats.org/officeDocument/2006/relationships/image" Target="../media/image10.emf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4.xml"/><Relationship Id="rId3" Type="http://schemas.openxmlformats.org/officeDocument/2006/relationships/vmlDrawing" Target="../drawings/vmlDrawing7.vml"/><Relationship Id="rId7" Type="http://schemas.openxmlformats.org/officeDocument/2006/relationships/image" Target="../media/image3.emf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6" Type="http://schemas.openxmlformats.org/officeDocument/2006/relationships/control" Target="../activeX/activeX23.xml"/><Relationship Id="rId11" Type="http://schemas.openxmlformats.org/officeDocument/2006/relationships/image" Target="../media/image5.emf"/><Relationship Id="rId5" Type="http://schemas.openxmlformats.org/officeDocument/2006/relationships/image" Target="../media/image2.emf"/><Relationship Id="rId10" Type="http://schemas.openxmlformats.org/officeDocument/2006/relationships/control" Target="../activeX/activeX25.xml"/><Relationship Id="rId4" Type="http://schemas.openxmlformats.org/officeDocument/2006/relationships/control" Target="../activeX/activeX22.xml"/><Relationship Id="rId9" Type="http://schemas.openxmlformats.org/officeDocument/2006/relationships/image" Target="../media/image12.emf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8.xml"/><Relationship Id="rId3" Type="http://schemas.openxmlformats.org/officeDocument/2006/relationships/vmlDrawing" Target="../drawings/vmlDrawing8.vml"/><Relationship Id="rId7" Type="http://schemas.openxmlformats.org/officeDocument/2006/relationships/image" Target="../media/image3.emf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6" Type="http://schemas.openxmlformats.org/officeDocument/2006/relationships/control" Target="../activeX/activeX27.xml"/><Relationship Id="rId11" Type="http://schemas.openxmlformats.org/officeDocument/2006/relationships/image" Target="../media/image5.emf"/><Relationship Id="rId5" Type="http://schemas.openxmlformats.org/officeDocument/2006/relationships/image" Target="../media/image2.emf"/><Relationship Id="rId10" Type="http://schemas.openxmlformats.org/officeDocument/2006/relationships/control" Target="../activeX/activeX29.xml"/><Relationship Id="rId4" Type="http://schemas.openxmlformats.org/officeDocument/2006/relationships/control" Target="../activeX/activeX26.xml"/><Relationship Id="rId9" Type="http://schemas.openxmlformats.org/officeDocument/2006/relationships/image" Target="../media/image1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3:AJ121"/>
  <sheetViews>
    <sheetView showGridLines="0" tabSelected="1" topLeftCell="B1" zoomScale="78" zoomScaleNormal="78" zoomScaleSheetLayoutView="100" workbookViewId="0">
      <selection activeCell="L11" sqref="H10:L11"/>
    </sheetView>
  </sheetViews>
  <sheetFormatPr defaultColWidth="11.42578125" defaultRowHeight="12.75" x14ac:dyDescent="0.2"/>
  <cols>
    <col min="1" max="1" width="5.28515625" customWidth="1"/>
    <col min="6" max="6" width="6.85546875" customWidth="1"/>
    <col min="7" max="8" width="11.42578125" style="10"/>
  </cols>
  <sheetData>
    <row r="3" spans="2:33" ht="20.25" x14ac:dyDescent="0.3">
      <c r="B3" s="112" t="s">
        <v>85</v>
      </c>
    </row>
    <row r="10" spans="2:33" ht="18" x14ac:dyDescent="0.25">
      <c r="B10" s="38"/>
      <c r="H10" s="10" t="s">
        <v>73</v>
      </c>
      <c r="I10" s="10" t="s">
        <v>73</v>
      </c>
      <c r="J10" s="10" t="s">
        <v>73</v>
      </c>
      <c r="K10" s="10" t="s">
        <v>73</v>
      </c>
      <c r="L10" s="10" t="s">
        <v>73</v>
      </c>
      <c r="M10" s="10" t="s">
        <v>73</v>
      </c>
      <c r="N10" s="10" t="s">
        <v>73</v>
      </c>
      <c r="O10" s="10" t="s">
        <v>73</v>
      </c>
    </row>
    <row r="11" spans="2:33" x14ac:dyDescent="0.2">
      <c r="H11" s="10" t="str">
        <f>CONCATENATE("(= ",Spezifikation!G14,"% zwischen +25 und + 40°C und ",Spezifikation!G13,"% zwischen 0 und 50°C)")</f>
        <v>(= 5% zwischen +25 und + 40°C und 5% zwischen 0 und 50°C)</v>
      </c>
    </row>
    <row r="13" spans="2:33" x14ac:dyDescent="0.2">
      <c r="B13" t="s">
        <v>35</v>
      </c>
      <c r="C13" t="s">
        <v>36</v>
      </c>
      <c r="E13" t="s">
        <v>40</v>
      </c>
      <c r="H13" s="10" t="s">
        <v>87</v>
      </c>
      <c r="R13" s="25" t="s">
        <v>37</v>
      </c>
      <c r="Y13" t="str">
        <f ca="1">CONCATENATE(V15,"!E")</f>
        <v>Sensor6!E</v>
      </c>
      <c r="AE13" t="s">
        <v>8</v>
      </c>
    </row>
    <row r="14" spans="2:33" ht="14.25" customHeight="1" x14ac:dyDescent="0.2">
      <c r="E14" t="s">
        <v>41</v>
      </c>
    </row>
    <row r="15" spans="2:33" ht="15" customHeight="1" x14ac:dyDescent="0.2">
      <c r="T15" t="s">
        <v>42</v>
      </c>
      <c r="V15" s="34" t="str">
        <f ca="1">INDIRECT(S18&amp;S19)</f>
        <v>Sensor6</v>
      </c>
      <c r="X15" t="s">
        <v>6</v>
      </c>
      <c r="Y15" t="s">
        <v>8</v>
      </c>
      <c r="AE15" t="s">
        <v>53</v>
      </c>
      <c r="AF15" t="s">
        <v>54</v>
      </c>
      <c r="AG15" t="s">
        <v>55</v>
      </c>
    </row>
    <row r="16" spans="2:33" x14ac:dyDescent="0.2">
      <c r="Y16" t="str">
        <f ca="1">INDIRECT(S18&amp;S19)</f>
        <v>Sensor6</v>
      </c>
    </row>
    <row r="17" spans="1:33" x14ac:dyDescent="0.2">
      <c r="B17" s="28" t="s">
        <v>98</v>
      </c>
      <c r="C17" s="10" t="str">
        <f>Sensor1!$S$11</f>
        <v/>
      </c>
      <c r="D17" s="10"/>
      <c r="E17" s="10"/>
      <c r="F17" s="10"/>
      <c r="S17">
        <v>6</v>
      </c>
      <c r="T17" s="39">
        <v>1</v>
      </c>
      <c r="U17" s="9" t="s">
        <v>63</v>
      </c>
      <c r="V17" t="str">
        <f ca="1">CONCATENATE(V15,"!B")</f>
        <v>Sensor6!B</v>
      </c>
      <c r="X17">
        <f ca="1">IF((ISNUMBER(INDIRECT($V$17&amp;$V21))&lt;&gt;TRUE),#N/A,INDIRECT($V$17&amp;$V21))</f>
        <v>49.888200809523809</v>
      </c>
      <c r="Y17">
        <f ca="1">IF((ISNUMBER(INDIRECT($Y$13&amp;$V21))&lt;&gt;TRUE),#N/A,INDIRECT($Y$13&amp;$V21))</f>
        <v>0</v>
      </c>
      <c r="AE17">
        <v>0</v>
      </c>
      <c r="AF17">
        <f>Spezifikation!E8</f>
        <v>25</v>
      </c>
      <c r="AG17">
        <f>Spezifikation!G8-Spezifikation!E8</f>
        <v>13</v>
      </c>
    </row>
    <row r="18" spans="1:33" x14ac:dyDescent="0.2">
      <c r="B18" s="40"/>
      <c r="C18" s="35"/>
      <c r="D18" s="35"/>
      <c r="E18" s="35"/>
      <c r="F18" s="35"/>
      <c r="S18" s="24" t="s">
        <v>39</v>
      </c>
      <c r="T18" s="39">
        <v>2</v>
      </c>
      <c r="U18" s="9" t="s">
        <v>57</v>
      </c>
      <c r="X18">
        <f ca="1">IF((ISNUMBER(INDIRECT($V$17&amp;V22))&lt;&gt;TRUE),#N/A,INDIRECT($V$17&amp;V22))</f>
        <v>45.167634190476193</v>
      </c>
      <c r="Y18">
        <f t="shared" ref="Y18:Y81" ca="1" si="0">IF((ISNUMBER(INDIRECT($Y$13&amp;$V22))&lt;&gt;TRUE),#N/A,INDIRECT($Y$13&amp;$V22))</f>
        <v>0</v>
      </c>
      <c r="AE18">
        <v>1</v>
      </c>
      <c r="AF18">
        <f>Spezifikation!E8</f>
        <v>25</v>
      </c>
      <c r="AG18">
        <f>Spezifikation!G8-Spezifikation!E8</f>
        <v>13</v>
      </c>
    </row>
    <row r="19" spans="1:33" x14ac:dyDescent="0.2">
      <c r="B19" s="28" t="s">
        <v>99</v>
      </c>
      <c r="C19" t="str">
        <f>Sensor2!$S$11</f>
        <v/>
      </c>
      <c r="S19">
        <f>S17+16</f>
        <v>22</v>
      </c>
      <c r="T19" s="39">
        <v>3</v>
      </c>
      <c r="U19" s="9" t="s">
        <v>64</v>
      </c>
      <c r="V19" t="s">
        <v>43</v>
      </c>
      <c r="X19">
        <f t="shared" ref="X19:X82" ca="1" si="1">IF((ISNUMBER(INDIRECT($V$17&amp;V23))&lt;&gt;TRUE),#N/A,INDIRECT($V$17&amp;V23))</f>
        <v>40.322132571428575</v>
      </c>
      <c r="Y19">
        <f t="shared" ca="1" si="0"/>
        <v>0</v>
      </c>
    </row>
    <row r="20" spans="1:33" x14ac:dyDescent="0.2">
      <c r="B20" s="40"/>
      <c r="C20" s="35"/>
      <c r="D20" s="35"/>
      <c r="E20" s="35"/>
      <c r="F20" s="35"/>
      <c r="T20" s="39">
        <v>4</v>
      </c>
      <c r="U20" s="9" t="s">
        <v>65</v>
      </c>
      <c r="V20" t="s">
        <v>44</v>
      </c>
      <c r="X20">
        <f t="shared" ca="1" si="1"/>
        <v>35.403038619047621</v>
      </c>
      <c r="Y20">
        <f t="shared" ca="1" si="0"/>
        <v>0</v>
      </c>
    </row>
    <row r="21" spans="1:33" x14ac:dyDescent="0.2">
      <c r="B21" s="28" t="s">
        <v>100</v>
      </c>
      <c r="C21" t="str">
        <f>Sensor3!$S$11</f>
        <v/>
      </c>
      <c r="T21" s="39">
        <v>5</v>
      </c>
      <c r="U21" s="9" t="s">
        <v>66</v>
      </c>
      <c r="V21">
        <v>25</v>
      </c>
      <c r="X21">
        <f t="shared" ca="1" si="1"/>
        <v>30.49292776190476</v>
      </c>
      <c r="Y21">
        <f t="shared" ca="1" si="0"/>
        <v>0</v>
      </c>
    </row>
    <row r="22" spans="1:33" x14ac:dyDescent="0.2">
      <c r="B22" s="40"/>
      <c r="C22" s="35"/>
      <c r="D22" s="35"/>
      <c r="E22" s="35"/>
      <c r="F22" s="35"/>
      <c r="T22" s="39">
        <v>6</v>
      </c>
      <c r="U22" s="9" t="s">
        <v>67</v>
      </c>
      <c r="V22">
        <v>26</v>
      </c>
      <c r="X22">
        <f t="shared" ca="1" si="1"/>
        <v>25.54915304761905</v>
      </c>
      <c r="Y22">
        <f t="shared" ca="1" si="0"/>
        <v>0</v>
      </c>
    </row>
    <row r="23" spans="1:33" x14ac:dyDescent="0.2">
      <c r="B23" s="28" t="s">
        <v>101</v>
      </c>
      <c r="C23" t="str">
        <f>Sensor4!$S$11</f>
        <v/>
      </c>
      <c r="T23" s="39">
        <v>7</v>
      </c>
      <c r="U23" s="9" t="s">
        <v>88</v>
      </c>
      <c r="V23">
        <v>27</v>
      </c>
      <c r="X23">
        <f t="shared" ca="1" si="1"/>
        <v>20.619597904761907</v>
      </c>
      <c r="Y23">
        <f t="shared" ca="1" si="0"/>
        <v>0</v>
      </c>
    </row>
    <row r="24" spans="1:33" x14ac:dyDescent="0.2">
      <c r="B24" s="40"/>
      <c r="C24" s="35"/>
      <c r="D24" s="35"/>
      <c r="E24" s="35"/>
      <c r="F24" s="35"/>
      <c r="T24" s="39">
        <v>8</v>
      </c>
      <c r="U24" s="9" t="s">
        <v>89</v>
      </c>
      <c r="V24">
        <v>28</v>
      </c>
      <c r="X24">
        <f t="shared" ca="1" si="1"/>
        <v>15.699361238095234</v>
      </c>
      <c r="Y24">
        <f t="shared" ca="1" si="0"/>
        <v>0</v>
      </c>
    </row>
    <row r="25" spans="1:33" x14ac:dyDescent="0.2">
      <c r="B25" s="28" t="s">
        <v>102</v>
      </c>
      <c r="C25" t="str">
        <f>Sensor5!$S$11</f>
        <v/>
      </c>
      <c r="T25" s="39">
        <v>9</v>
      </c>
      <c r="U25" s="9" t="s">
        <v>90</v>
      </c>
      <c r="V25">
        <v>29</v>
      </c>
      <c r="X25">
        <f t="shared" ca="1" si="1"/>
        <v>10.741406428571429</v>
      </c>
      <c r="Y25">
        <f t="shared" ca="1" si="0"/>
        <v>0</v>
      </c>
    </row>
    <row r="26" spans="1:33" x14ac:dyDescent="0.2">
      <c r="B26" s="40"/>
      <c r="C26" s="35"/>
      <c r="D26" s="35"/>
      <c r="E26" s="35"/>
      <c r="F26" s="35"/>
      <c r="T26" s="39">
        <v>10</v>
      </c>
      <c r="U26" s="9" t="s">
        <v>91</v>
      </c>
      <c r="V26">
        <v>30</v>
      </c>
      <c r="X26">
        <f t="shared" ca="1" si="1"/>
        <v>5.7755830952380949</v>
      </c>
      <c r="Y26">
        <f t="shared" ca="1" si="0"/>
        <v>0</v>
      </c>
    </row>
    <row r="27" spans="1:33" x14ac:dyDescent="0.2">
      <c r="B27" s="28" t="s">
        <v>104</v>
      </c>
      <c r="C27" s="116" t="str">
        <f>Sensor6!$S$11</f>
        <v/>
      </c>
      <c r="D27" s="116"/>
      <c r="E27" s="116"/>
      <c r="F27" s="116"/>
      <c r="T27" s="39">
        <v>11</v>
      </c>
      <c r="U27" s="9" t="s">
        <v>92</v>
      </c>
      <c r="V27">
        <v>31</v>
      </c>
      <c r="X27">
        <f t="shared" ca="1" si="1"/>
        <v>0.83779804761904753</v>
      </c>
      <c r="Y27">
        <f t="shared" ca="1" si="0"/>
        <v>0</v>
      </c>
    </row>
    <row r="28" spans="1:33" x14ac:dyDescent="0.2">
      <c r="B28" s="40"/>
      <c r="C28" s="35"/>
      <c r="D28" s="35"/>
      <c r="E28" s="35"/>
      <c r="F28" s="35"/>
      <c r="T28" s="39">
        <v>12</v>
      </c>
      <c r="U28" s="9" t="s">
        <v>93</v>
      </c>
      <c r="V28">
        <v>32</v>
      </c>
      <c r="X28" t="e">
        <f t="shared" ca="1" si="1"/>
        <v>#N/A</v>
      </c>
      <c r="Y28" t="e">
        <f t="shared" ca="1" si="0"/>
        <v>#N/A</v>
      </c>
    </row>
    <row r="29" spans="1:33" x14ac:dyDescent="0.2">
      <c r="B29" s="28" t="s">
        <v>105</v>
      </c>
      <c r="C29" s="10" t="str">
        <f>Sensor6!$S$11</f>
        <v/>
      </c>
      <c r="D29" s="10"/>
      <c r="E29" s="10"/>
      <c r="F29" s="10"/>
      <c r="T29" s="39">
        <v>13</v>
      </c>
      <c r="U29" s="9" t="s">
        <v>94</v>
      </c>
      <c r="V29">
        <v>33</v>
      </c>
      <c r="X29" t="e">
        <f t="shared" ca="1" si="1"/>
        <v>#N/A</v>
      </c>
      <c r="Y29" t="e">
        <f t="shared" ca="1" si="0"/>
        <v>#N/A</v>
      </c>
    </row>
    <row r="30" spans="1:33" x14ac:dyDescent="0.2">
      <c r="B30" s="40"/>
      <c r="C30" s="35"/>
      <c r="D30" s="35"/>
      <c r="E30" s="35"/>
      <c r="F30" s="35"/>
      <c r="T30" s="39">
        <v>14</v>
      </c>
      <c r="U30" s="9" t="s">
        <v>95</v>
      </c>
      <c r="V30">
        <v>34</v>
      </c>
      <c r="X30" t="e">
        <f t="shared" ca="1" si="1"/>
        <v>#N/A</v>
      </c>
      <c r="Y30" t="e">
        <f t="shared" ca="1" si="0"/>
        <v>#N/A</v>
      </c>
    </row>
    <row r="31" spans="1:33" x14ac:dyDescent="0.2">
      <c r="A31" s="10"/>
      <c r="B31" s="28" t="s">
        <v>106</v>
      </c>
      <c r="C31" s="116" t="str">
        <f>Sensor6!$S$11</f>
        <v/>
      </c>
      <c r="D31" s="116"/>
      <c r="E31" s="116"/>
      <c r="F31" s="116"/>
      <c r="T31" s="39">
        <v>15</v>
      </c>
      <c r="U31" s="9" t="s">
        <v>96</v>
      </c>
      <c r="V31">
        <v>35</v>
      </c>
      <c r="X31" t="e">
        <f t="shared" ca="1" si="1"/>
        <v>#N/A</v>
      </c>
      <c r="Y31" t="e">
        <f t="shared" ca="1" si="0"/>
        <v>#N/A</v>
      </c>
    </row>
    <row r="32" spans="1:33" x14ac:dyDescent="0.2">
      <c r="A32" s="10"/>
      <c r="B32" s="40"/>
      <c r="C32" s="35"/>
      <c r="D32" s="35"/>
      <c r="E32" s="35"/>
      <c r="F32" s="35"/>
      <c r="T32" s="39">
        <v>16</v>
      </c>
      <c r="U32" s="9" t="s">
        <v>97</v>
      </c>
      <c r="V32">
        <v>36</v>
      </c>
      <c r="X32" t="e">
        <f t="shared" ca="1" si="1"/>
        <v>#N/A</v>
      </c>
      <c r="Y32" t="e">
        <f t="shared" ca="1" si="0"/>
        <v>#N/A</v>
      </c>
    </row>
    <row r="33" spans="1:36" x14ac:dyDescent="0.2">
      <c r="A33" s="10"/>
      <c r="B33" s="28" t="s">
        <v>107</v>
      </c>
      <c r="C33" s="10" t="str">
        <f>Sensor1!$S$11</f>
        <v/>
      </c>
      <c r="D33" s="10"/>
      <c r="E33" s="10"/>
      <c r="F33" s="10"/>
      <c r="T33" s="2"/>
      <c r="V33">
        <v>37</v>
      </c>
      <c r="X33" t="e">
        <f t="shared" ca="1" si="1"/>
        <v>#N/A</v>
      </c>
      <c r="Y33" t="e">
        <f t="shared" ca="1" si="0"/>
        <v>#N/A</v>
      </c>
    </row>
    <row r="34" spans="1:36" x14ac:dyDescent="0.2">
      <c r="A34" s="10"/>
      <c r="B34" s="40"/>
      <c r="C34" s="35"/>
      <c r="D34" s="35"/>
      <c r="E34" s="35"/>
      <c r="F34" s="35"/>
      <c r="T34" s="2"/>
      <c r="V34">
        <v>38</v>
      </c>
      <c r="X34" t="e">
        <f t="shared" ca="1" si="1"/>
        <v>#N/A</v>
      </c>
      <c r="Y34" t="e">
        <f t="shared" ca="1" si="0"/>
        <v>#N/A</v>
      </c>
    </row>
    <row r="35" spans="1:36" x14ac:dyDescent="0.2">
      <c r="A35" s="10"/>
      <c r="B35" s="28" t="s">
        <v>108</v>
      </c>
      <c r="C35" t="str">
        <f>Sensor2!$S$11</f>
        <v/>
      </c>
      <c r="T35" s="2"/>
      <c r="V35">
        <v>39</v>
      </c>
      <c r="X35" t="e">
        <f t="shared" ca="1" si="1"/>
        <v>#N/A</v>
      </c>
      <c r="Y35" t="e">
        <f t="shared" ca="1" si="0"/>
        <v>#N/A</v>
      </c>
    </row>
    <row r="36" spans="1:36" x14ac:dyDescent="0.2">
      <c r="B36" s="40"/>
      <c r="C36" s="35"/>
      <c r="D36" s="35"/>
      <c r="E36" s="35"/>
      <c r="F36" s="35"/>
      <c r="V36">
        <v>40</v>
      </c>
      <c r="X36" t="e">
        <f t="shared" ca="1" si="1"/>
        <v>#N/A</v>
      </c>
      <c r="Y36" t="e">
        <f t="shared" ca="1" si="0"/>
        <v>#N/A</v>
      </c>
    </row>
    <row r="37" spans="1:36" x14ac:dyDescent="0.2">
      <c r="B37" s="28" t="s">
        <v>109</v>
      </c>
      <c r="C37" t="str">
        <f>Sensor3!$S$11</f>
        <v/>
      </c>
      <c r="V37">
        <v>41</v>
      </c>
      <c r="X37" t="e">
        <f t="shared" ca="1" si="1"/>
        <v>#N/A</v>
      </c>
      <c r="Y37" t="e">
        <f t="shared" ca="1" si="0"/>
        <v>#N/A</v>
      </c>
    </row>
    <row r="38" spans="1:36" x14ac:dyDescent="0.2">
      <c r="B38" s="40"/>
      <c r="C38" s="35"/>
      <c r="D38" s="35"/>
      <c r="E38" s="35"/>
      <c r="F38" s="35"/>
      <c r="V38">
        <v>42</v>
      </c>
      <c r="X38" t="e">
        <f t="shared" ca="1" si="1"/>
        <v>#N/A</v>
      </c>
      <c r="Y38" t="e">
        <f t="shared" ca="1" si="0"/>
        <v>#N/A</v>
      </c>
    </row>
    <row r="39" spans="1:36" x14ac:dyDescent="0.2">
      <c r="B39" s="28" t="s">
        <v>110</v>
      </c>
      <c r="C39" t="str">
        <f>Sensor4!$S$11</f>
        <v/>
      </c>
      <c r="V39">
        <v>43</v>
      </c>
      <c r="X39" t="e">
        <f t="shared" ca="1" si="1"/>
        <v>#N/A</v>
      </c>
      <c r="Y39" t="e">
        <f t="shared" ca="1" si="0"/>
        <v>#N/A</v>
      </c>
      <c r="AE39" t="s">
        <v>69</v>
      </c>
    </row>
    <row r="40" spans="1:36" x14ac:dyDescent="0.2">
      <c r="B40" s="40"/>
      <c r="C40" s="35"/>
      <c r="D40" s="35"/>
      <c r="E40" s="35"/>
      <c r="F40" s="35"/>
      <c r="V40">
        <v>44</v>
      </c>
      <c r="X40" t="e">
        <f t="shared" ca="1" si="1"/>
        <v>#N/A</v>
      </c>
      <c r="Y40" t="e">
        <f t="shared" ca="1" si="0"/>
        <v>#N/A</v>
      </c>
    </row>
    <row r="41" spans="1:36" x14ac:dyDescent="0.2">
      <c r="B41" s="28" t="s">
        <v>111</v>
      </c>
      <c r="C41" t="str">
        <f>Sensor5!$S$11</f>
        <v/>
      </c>
      <c r="V41">
        <v>45</v>
      </c>
      <c r="X41" t="e">
        <f t="shared" ca="1" si="1"/>
        <v>#N/A</v>
      </c>
      <c r="Y41" t="e">
        <f t="shared" ca="1" si="0"/>
        <v>#N/A</v>
      </c>
      <c r="AE41" t="s">
        <v>70</v>
      </c>
      <c r="AF41">
        <v>0</v>
      </c>
      <c r="AG41">
        <f ca="1">Spezifikation!$F$13*$Y$20+$Y$20</f>
        <v>0</v>
      </c>
      <c r="AI41">
        <v>0</v>
      </c>
      <c r="AJ41">
        <f ca="1">-Spezifikation!F13*Y$20+Y$20</f>
        <v>0</v>
      </c>
    </row>
    <row r="42" spans="1:36" x14ac:dyDescent="0.2">
      <c r="B42" s="40"/>
      <c r="C42" s="35"/>
      <c r="D42" s="35"/>
      <c r="E42" s="35"/>
      <c r="F42" s="35"/>
      <c r="V42">
        <v>46</v>
      </c>
      <c r="X42" t="e">
        <f t="shared" ca="1" si="1"/>
        <v>#N/A</v>
      </c>
      <c r="Y42" t="e">
        <f t="shared" ca="1" si="0"/>
        <v>#N/A</v>
      </c>
      <c r="AF42">
        <v>25</v>
      </c>
      <c r="AG42">
        <f ca="1">Spezifikation!$F$13*$Y$20+$Y$20</f>
        <v>0</v>
      </c>
      <c r="AI42">
        <v>25</v>
      </c>
      <c r="AJ42">
        <f ca="1">-Spezifikation!F13*Y$20+Y$20</f>
        <v>0</v>
      </c>
    </row>
    <row r="43" spans="1:36" x14ac:dyDescent="0.2">
      <c r="B43" s="28" t="s">
        <v>112</v>
      </c>
      <c r="C43" s="116" t="str">
        <f>Sensor6!$S$11</f>
        <v/>
      </c>
      <c r="D43" s="116"/>
      <c r="E43" s="116"/>
      <c r="F43" s="116"/>
      <c r="V43">
        <v>47</v>
      </c>
      <c r="X43" t="e">
        <f t="shared" ca="1" si="1"/>
        <v>#N/A</v>
      </c>
      <c r="Y43" t="e">
        <f t="shared" ca="1" si="0"/>
        <v>#N/A</v>
      </c>
      <c r="AF43">
        <v>25</v>
      </c>
      <c r="AG43">
        <f ca="1">Spezifikation!F14*Y$20+Y$20</f>
        <v>0</v>
      </c>
      <c r="AI43">
        <v>25</v>
      </c>
      <c r="AJ43">
        <f ca="1">-Spezifikation!F14*Y$20+Y$20</f>
        <v>0</v>
      </c>
    </row>
    <row r="44" spans="1:36" x14ac:dyDescent="0.2">
      <c r="B44" s="40"/>
      <c r="C44" s="35"/>
      <c r="D44" s="35"/>
      <c r="E44" s="35"/>
      <c r="F44" s="35"/>
      <c r="V44">
        <v>48</v>
      </c>
      <c r="X44" t="e">
        <f t="shared" ca="1" si="1"/>
        <v>#N/A</v>
      </c>
      <c r="Y44" t="e">
        <f t="shared" ca="1" si="0"/>
        <v>#N/A</v>
      </c>
      <c r="AF44">
        <v>40</v>
      </c>
      <c r="AG44">
        <f ca="1">Spezifikation!F14*Y$20+Y$20</f>
        <v>0</v>
      </c>
      <c r="AI44">
        <v>40</v>
      </c>
      <c r="AJ44">
        <f ca="1">-Spezifikation!F14*Y$20+Y$20</f>
        <v>0</v>
      </c>
    </row>
    <row r="45" spans="1:36" x14ac:dyDescent="0.2">
      <c r="B45" s="28" t="s">
        <v>113</v>
      </c>
      <c r="C45" s="10" t="str">
        <f>Sensor6!$S$11</f>
        <v/>
      </c>
      <c r="D45" s="10"/>
      <c r="E45" s="10"/>
      <c r="F45" s="10"/>
      <c r="V45">
        <v>49</v>
      </c>
      <c r="X45" t="e">
        <f t="shared" ca="1" si="1"/>
        <v>#N/A</v>
      </c>
      <c r="Y45" t="e">
        <f t="shared" ca="1" si="0"/>
        <v>#N/A</v>
      </c>
      <c r="AF45">
        <v>40</v>
      </c>
      <c r="AG45">
        <f ca="1">Spezifikation!$F$13*$Y$20+$Y$20</f>
        <v>0</v>
      </c>
      <c r="AI45">
        <v>40</v>
      </c>
      <c r="AJ45">
        <f ca="1">-Spezifikation!$F$13*Y$20+Y$20</f>
        <v>0</v>
      </c>
    </row>
    <row r="46" spans="1:36" x14ac:dyDescent="0.2">
      <c r="B46" s="40"/>
      <c r="C46" s="35"/>
      <c r="D46" s="35"/>
      <c r="E46" s="35"/>
      <c r="F46" s="35"/>
      <c r="V46">
        <v>50</v>
      </c>
      <c r="X46" t="e">
        <f t="shared" ca="1" si="1"/>
        <v>#N/A</v>
      </c>
      <c r="Y46" t="e">
        <f t="shared" ca="1" si="0"/>
        <v>#N/A</v>
      </c>
      <c r="AF46">
        <v>55</v>
      </c>
      <c r="AG46">
        <f ca="1">Spezifikation!$F$13*$Y$20+$Y$20</f>
        <v>0</v>
      </c>
      <c r="AI46">
        <v>55</v>
      </c>
      <c r="AJ46">
        <f ca="1">-Spezifikation!$F$13*Y$20+Y$20</f>
        <v>0</v>
      </c>
    </row>
    <row r="47" spans="1:36" x14ac:dyDescent="0.2">
      <c r="B47" s="28" t="s">
        <v>114</v>
      </c>
      <c r="C47" t="str">
        <f>Sensor6!$S$11</f>
        <v/>
      </c>
      <c r="V47">
        <v>51</v>
      </c>
      <c r="X47" t="e">
        <f t="shared" ca="1" si="1"/>
        <v>#N/A</v>
      </c>
      <c r="Y47" t="e">
        <f t="shared" ca="1" si="0"/>
        <v>#N/A</v>
      </c>
    </row>
    <row r="48" spans="1:36" x14ac:dyDescent="0.2">
      <c r="B48" s="28"/>
      <c r="C48" s="10"/>
      <c r="D48" s="10"/>
      <c r="E48" s="10"/>
      <c r="F48" s="10"/>
      <c r="V48">
        <v>52</v>
      </c>
      <c r="X48" t="e">
        <f t="shared" ca="1" si="1"/>
        <v>#N/A</v>
      </c>
      <c r="Y48" t="e">
        <f t="shared" ca="1" si="0"/>
        <v>#N/A</v>
      </c>
    </row>
    <row r="49" spans="2:31" x14ac:dyDescent="0.2">
      <c r="B49" s="96" t="s">
        <v>81</v>
      </c>
      <c r="C49" s="97"/>
      <c r="D49" s="98"/>
      <c r="V49">
        <v>53</v>
      </c>
      <c r="X49" t="e">
        <f t="shared" ca="1" si="1"/>
        <v>#N/A</v>
      </c>
      <c r="Y49" t="e">
        <f t="shared" ca="1" si="0"/>
        <v>#N/A</v>
      </c>
    </row>
    <row r="50" spans="2:31" x14ac:dyDescent="0.2">
      <c r="B50" s="97"/>
      <c r="C50" s="97"/>
      <c r="D50" s="98"/>
      <c r="V50">
        <v>54</v>
      </c>
      <c r="X50" t="e">
        <f t="shared" ca="1" si="1"/>
        <v>#N/A</v>
      </c>
      <c r="Y50" t="e">
        <f t="shared" ca="1" si="0"/>
        <v>#N/A</v>
      </c>
      <c r="AE50" t="s">
        <v>80</v>
      </c>
    </row>
    <row r="51" spans="2:31" x14ac:dyDescent="0.2">
      <c r="B51" s="97"/>
      <c r="C51" s="97"/>
      <c r="D51" s="98"/>
      <c r="V51">
        <v>55</v>
      </c>
      <c r="X51" t="e">
        <f t="shared" ca="1" si="1"/>
        <v>#N/A</v>
      </c>
      <c r="Y51" t="e">
        <f t="shared" ca="1" si="0"/>
        <v>#N/A</v>
      </c>
      <c r="AE51" s="25" t="str">
        <f>CONCATENATE("Die Sensoren entsprechen der geforderten Spezifikation: ",H11)</f>
        <v>Die Sensoren entsprechen der geforderten Spezifikation: (= 5% zwischen +25 und + 40°C und 5% zwischen 0 und 50°C)</v>
      </c>
    </row>
    <row r="52" spans="2:31" x14ac:dyDescent="0.2">
      <c r="B52" s="97"/>
      <c r="C52" s="97"/>
      <c r="D52" s="98"/>
      <c r="V52">
        <v>56</v>
      </c>
      <c r="X52" t="e">
        <f t="shared" ca="1" si="1"/>
        <v>#N/A</v>
      </c>
      <c r="Y52" t="e">
        <f t="shared" ca="1" si="0"/>
        <v>#N/A</v>
      </c>
      <c r="AE52" t="s">
        <v>78</v>
      </c>
    </row>
    <row r="53" spans="2:31" x14ac:dyDescent="0.2">
      <c r="B53" s="97"/>
      <c r="C53" s="97"/>
      <c r="D53" s="98"/>
      <c r="V53">
        <v>57</v>
      </c>
      <c r="X53" t="e">
        <f t="shared" ca="1" si="1"/>
        <v>#N/A</v>
      </c>
      <c r="Y53" t="e">
        <f t="shared" ca="1" si="0"/>
        <v>#N/A</v>
      </c>
      <c r="AE53" t="s">
        <v>103</v>
      </c>
    </row>
    <row r="54" spans="2:31" x14ac:dyDescent="0.2">
      <c r="B54" s="97"/>
      <c r="C54" s="97"/>
      <c r="D54" s="98"/>
      <c r="V54">
        <v>58</v>
      </c>
      <c r="X54" t="e">
        <f t="shared" ca="1" si="1"/>
        <v>#N/A</v>
      </c>
      <c r="Y54" t="e">
        <f t="shared" ca="1" si="0"/>
        <v>#N/A</v>
      </c>
      <c r="AE54" t="s">
        <v>79</v>
      </c>
    </row>
    <row r="55" spans="2:31" x14ac:dyDescent="0.2">
      <c r="B55" s="97"/>
      <c r="C55" s="97"/>
      <c r="D55" s="98"/>
      <c r="V55">
        <v>59</v>
      </c>
      <c r="X55" t="e">
        <f t="shared" ca="1" si="1"/>
        <v>#N/A</v>
      </c>
      <c r="Y55" t="e">
        <f t="shared" ca="1" si="0"/>
        <v>#N/A</v>
      </c>
      <c r="AE55" t="s">
        <v>119</v>
      </c>
    </row>
    <row r="56" spans="2:31" x14ac:dyDescent="0.2">
      <c r="B56" s="97"/>
      <c r="C56" s="97"/>
      <c r="D56" s="98"/>
      <c r="V56">
        <v>60</v>
      </c>
      <c r="X56" t="e">
        <f t="shared" ca="1" si="1"/>
        <v>#N/A</v>
      </c>
      <c r="Y56" t="e">
        <f t="shared" ca="1" si="0"/>
        <v>#N/A</v>
      </c>
    </row>
    <row r="57" spans="2:31" x14ac:dyDescent="0.2">
      <c r="B57" s="97"/>
      <c r="C57" s="97"/>
      <c r="D57" s="98"/>
      <c r="V57">
        <v>61</v>
      </c>
      <c r="X57" t="e">
        <f t="shared" ca="1" si="1"/>
        <v>#N/A</v>
      </c>
      <c r="Y57" t="e">
        <f t="shared" ca="1" si="0"/>
        <v>#N/A</v>
      </c>
    </row>
    <row r="58" spans="2:31" x14ac:dyDescent="0.2">
      <c r="B58" s="97"/>
      <c r="V58">
        <v>62</v>
      </c>
      <c r="X58" t="e">
        <f t="shared" ca="1" si="1"/>
        <v>#N/A</v>
      </c>
      <c r="Y58" t="e">
        <f t="shared" ca="1" si="0"/>
        <v>#N/A</v>
      </c>
    </row>
    <row r="59" spans="2:31" x14ac:dyDescent="0.2">
      <c r="B59" s="97"/>
      <c r="V59">
        <v>63</v>
      </c>
      <c r="X59" t="e">
        <f t="shared" ca="1" si="1"/>
        <v>#N/A</v>
      </c>
      <c r="Y59" t="e">
        <f t="shared" ca="1" si="0"/>
        <v>#N/A</v>
      </c>
    </row>
    <row r="60" spans="2:31" x14ac:dyDescent="0.2">
      <c r="B60" s="97"/>
      <c r="V60">
        <v>64</v>
      </c>
      <c r="X60" t="e">
        <f t="shared" ca="1" si="1"/>
        <v>#N/A</v>
      </c>
      <c r="Y60" t="e">
        <f t="shared" ca="1" si="0"/>
        <v>#N/A</v>
      </c>
    </row>
    <row r="61" spans="2:31" x14ac:dyDescent="0.2">
      <c r="B61" s="97"/>
      <c r="V61">
        <v>65</v>
      </c>
      <c r="X61" t="e">
        <f t="shared" ca="1" si="1"/>
        <v>#N/A</v>
      </c>
      <c r="Y61" t="e">
        <f t="shared" ca="1" si="0"/>
        <v>#N/A</v>
      </c>
    </row>
    <row r="62" spans="2:31" x14ac:dyDescent="0.2">
      <c r="B62" s="97"/>
      <c r="V62">
        <v>66</v>
      </c>
      <c r="X62" t="e">
        <f t="shared" ca="1" si="1"/>
        <v>#N/A</v>
      </c>
      <c r="Y62" t="e">
        <f t="shared" ca="1" si="0"/>
        <v>#N/A</v>
      </c>
    </row>
    <row r="63" spans="2:31" x14ac:dyDescent="0.2">
      <c r="B63" s="97"/>
      <c r="V63">
        <v>67</v>
      </c>
      <c r="X63" t="e">
        <f t="shared" ca="1" si="1"/>
        <v>#N/A</v>
      </c>
      <c r="Y63" t="e">
        <f t="shared" ca="1" si="0"/>
        <v>#N/A</v>
      </c>
    </row>
    <row r="64" spans="2:31" x14ac:dyDescent="0.2">
      <c r="B64" s="97"/>
      <c r="V64">
        <v>68</v>
      </c>
      <c r="X64" t="e">
        <f t="shared" ca="1" si="1"/>
        <v>#N/A</v>
      </c>
      <c r="Y64" t="e">
        <f t="shared" ca="1" si="0"/>
        <v>#N/A</v>
      </c>
    </row>
    <row r="65" spans="2:25" x14ac:dyDescent="0.2">
      <c r="B65" s="97"/>
      <c r="V65">
        <v>69</v>
      </c>
      <c r="X65" t="e">
        <f t="shared" ca="1" si="1"/>
        <v>#N/A</v>
      </c>
      <c r="Y65" t="e">
        <f t="shared" ca="1" si="0"/>
        <v>#N/A</v>
      </c>
    </row>
    <row r="66" spans="2:25" x14ac:dyDescent="0.2">
      <c r="B66" s="97"/>
      <c r="V66">
        <v>70</v>
      </c>
      <c r="X66" t="e">
        <f t="shared" ca="1" si="1"/>
        <v>#N/A</v>
      </c>
      <c r="Y66" t="e">
        <f t="shared" ca="1" si="0"/>
        <v>#N/A</v>
      </c>
    </row>
    <row r="67" spans="2:25" x14ac:dyDescent="0.2">
      <c r="B67" s="97"/>
      <c r="V67">
        <v>71</v>
      </c>
      <c r="X67" t="e">
        <f t="shared" ca="1" si="1"/>
        <v>#N/A</v>
      </c>
      <c r="Y67" t="e">
        <f t="shared" ca="1" si="0"/>
        <v>#N/A</v>
      </c>
    </row>
    <row r="68" spans="2:25" x14ac:dyDescent="0.2">
      <c r="B68" s="97"/>
      <c r="V68">
        <v>72</v>
      </c>
      <c r="X68" t="e">
        <f t="shared" ca="1" si="1"/>
        <v>#N/A</v>
      </c>
      <c r="Y68" t="e">
        <f t="shared" ca="1" si="0"/>
        <v>#N/A</v>
      </c>
    </row>
    <row r="69" spans="2:25" x14ac:dyDescent="0.2">
      <c r="B69" s="97"/>
      <c r="V69">
        <v>73</v>
      </c>
      <c r="X69" t="e">
        <f t="shared" ca="1" si="1"/>
        <v>#N/A</v>
      </c>
      <c r="Y69" t="e">
        <f t="shared" ca="1" si="0"/>
        <v>#N/A</v>
      </c>
    </row>
    <row r="70" spans="2:25" x14ac:dyDescent="0.2">
      <c r="V70">
        <v>74</v>
      </c>
      <c r="X70" t="e">
        <f t="shared" ca="1" si="1"/>
        <v>#N/A</v>
      </c>
      <c r="Y70" t="e">
        <f t="shared" ca="1" si="0"/>
        <v>#N/A</v>
      </c>
    </row>
    <row r="71" spans="2:25" x14ac:dyDescent="0.2">
      <c r="V71">
        <v>75</v>
      </c>
      <c r="X71" t="e">
        <f t="shared" ca="1" si="1"/>
        <v>#N/A</v>
      </c>
      <c r="Y71" t="e">
        <f t="shared" ca="1" si="0"/>
        <v>#N/A</v>
      </c>
    </row>
    <row r="72" spans="2:25" x14ac:dyDescent="0.2">
      <c r="V72">
        <v>76</v>
      </c>
      <c r="X72" t="e">
        <f t="shared" ca="1" si="1"/>
        <v>#N/A</v>
      </c>
      <c r="Y72" t="e">
        <f t="shared" ca="1" si="0"/>
        <v>#N/A</v>
      </c>
    </row>
    <row r="73" spans="2:25" x14ac:dyDescent="0.2">
      <c r="V73">
        <v>77</v>
      </c>
      <c r="X73" t="e">
        <f t="shared" ca="1" si="1"/>
        <v>#N/A</v>
      </c>
      <c r="Y73" t="e">
        <f t="shared" ca="1" si="0"/>
        <v>#N/A</v>
      </c>
    </row>
    <row r="74" spans="2:25" x14ac:dyDescent="0.2">
      <c r="V74">
        <v>78</v>
      </c>
      <c r="X74" t="e">
        <f t="shared" ca="1" si="1"/>
        <v>#N/A</v>
      </c>
      <c r="Y74" t="e">
        <f t="shared" ca="1" si="0"/>
        <v>#N/A</v>
      </c>
    </row>
    <row r="75" spans="2:25" x14ac:dyDescent="0.2">
      <c r="V75">
        <v>79</v>
      </c>
      <c r="X75" t="e">
        <f t="shared" ca="1" si="1"/>
        <v>#N/A</v>
      </c>
      <c r="Y75" t="e">
        <f t="shared" ca="1" si="0"/>
        <v>#N/A</v>
      </c>
    </row>
    <row r="76" spans="2:25" x14ac:dyDescent="0.2">
      <c r="V76">
        <v>80</v>
      </c>
      <c r="X76" t="e">
        <f t="shared" ca="1" si="1"/>
        <v>#N/A</v>
      </c>
      <c r="Y76" t="e">
        <f t="shared" ca="1" si="0"/>
        <v>#N/A</v>
      </c>
    </row>
    <row r="77" spans="2:25" x14ac:dyDescent="0.2">
      <c r="V77">
        <v>81</v>
      </c>
      <c r="X77" t="e">
        <f t="shared" ca="1" si="1"/>
        <v>#N/A</v>
      </c>
      <c r="Y77" t="e">
        <f t="shared" ca="1" si="0"/>
        <v>#N/A</v>
      </c>
    </row>
    <row r="78" spans="2:25" x14ac:dyDescent="0.2">
      <c r="V78">
        <v>82</v>
      </c>
      <c r="X78" t="e">
        <f t="shared" ca="1" si="1"/>
        <v>#N/A</v>
      </c>
      <c r="Y78" t="e">
        <f t="shared" ca="1" si="0"/>
        <v>#N/A</v>
      </c>
    </row>
    <row r="79" spans="2:25" x14ac:dyDescent="0.2">
      <c r="V79">
        <v>83</v>
      </c>
      <c r="X79" t="e">
        <f t="shared" ca="1" si="1"/>
        <v>#N/A</v>
      </c>
      <c r="Y79" t="e">
        <f t="shared" ca="1" si="0"/>
        <v>#N/A</v>
      </c>
    </row>
    <row r="80" spans="2:25" x14ac:dyDescent="0.2">
      <c r="V80">
        <v>84</v>
      </c>
      <c r="X80" t="e">
        <f t="shared" ca="1" si="1"/>
        <v>#N/A</v>
      </c>
      <c r="Y80" t="e">
        <f t="shared" ca="1" si="0"/>
        <v>#N/A</v>
      </c>
    </row>
    <row r="81" spans="22:25" x14ac:dyDescent="0.2">
      <c r="V81">
        <v>85</v>
      </c>
      <c r="X81" t="e">
        <f t="shared" ca="1" si="1"/>
        <v>#N/A</v>
      </c>
      <c r="Y81" t="e">
        <f t="shared" ca="1" si="0"/>
        <v>#N/A</v>
      </c>
    </row>
    <row r="82" spans="22:25" x14ac:dyDescent="0.2">
      <c r="V82">
        <v>86</v>
      </c>
      <c r="X82" t="e">
        <f t="shared" ca="1" si="1"/>
        <v>#N/A</v>
      </c>
      <c r="Y82" t="e">
        <f t="shared" ref="Y82:Y117" ca="1" si="2">IF((ISNUMBER(INDIRECT($Y$13&amp;$V86))&lt;&gt;TRUE),#N/A,INDIRECT($Y$13&amp;$V86))</f>
        <v>#N/A</v>
      </c>
    </row>
    <row r="83" spans="22:25" x14ac:dyDescent="0.2">
      <c r="V83">
        <v>87</v>
      </c>
      <c r="X83" t="e">
        <f t="shared" ref="X83:X117" ca="1" si="3">IF((ISNUMBER(INDIRECT($V$17&amp;V87))&lt;&gt;TRUE),#N/A,INDIRECT($V$17&amp;V87))</f>
        <v>#N/A</v>
      </c>
      <c r="Y83" t="e">
        <f t="shared" ca="1" si="2"/>
        <v>#N/A</v>
      </c>
    </row>
    <row r="84" spans="22:25" x14ac:dyDescent="0.2">
      <c r="V84">
        <v>88</v>
      </c>
      <c r="X84" t="e">
        <f t="shared" ca="1" si="3"/>
        <v>#N/A</v>
      </c>
      <c r="Y84" t="e">
        <f t="shared" ca="1" si="2"/>
        <v>#N/A</v>
      </c>
    </row>
    <row r="85" spans="22:25" x14ac:dyDescent="0.2">
      <c r="V85">
        <v>89</v>
      </c>
      <c r="X85" t="e">
        <f t="shared" ca="1" si="3"/>
        <v>#N/A</v>
      </c>
      <c r="Y85" t="e">
        <f t="shared" ca="1" si="2"/>
        <v>#N/A</v>
      </c>
    </row>
    <row r="86" spans="22:25" x14ac:dyDescent="0.2">
      <c r="V86">
        <v>90</v>
      </c>
      <c r="X86" t="e">
        <f t="shared" ca="1" si="3"/>
        <v>#N/A</v>
      </c>
      <c r="Y86" t="e">
        <f t="shared" ca="1" si="2"/>
        <v>#N/A</v>
      </c>
    </row>
    <row r="87" spans="22:25" x14ac:dyDescent="0.2">
      <c r="V87">
        <v>91</v>
      </c>
      <c r="X87" t="e">
        <f t="shared" ca="1" si="3"/>
        <v>#N/A</v>
      </c>
      <c r="Y87" t="e">
        <f t="shared" ca="1" si="2"/>
        <v>#N/A</v>
      </c>
    </row>
    <row r="88" spans="22:25" x14ac:dyDescent="0.2">
      <c r="V88">
        <v>92</v>
      </c>
      <c r="X88" t="e">
        <f t="shared" ca="1" si="3"/>
        <v>#N/A</v>
      </c>
      <c r="Y88" t="e">
        <f t="shared" ca="1" si="2"/>
        <v>#N/A</v>
      </c>
    </row>
    <row r="89" spans="22:25" x14ac:dyDescent="0.2">
      <c r="V89">
        <v>93</v>
      </c>
      <c r="X89" t="e">
        <f t="shared" ca="1" si="3"/>
        <v>#N/A</v>
      </c>
      <c r="Y89" t="e">
        <f t="shared" ca="1" si="2"/>
        <v>#N/A</v>
      </c>
    </row>
    <row r="90" spans="22:25" x14ac:dyDescent="0.2">
      <c r="V90">
        <v>94</v>
      </c>
      <c r="X90" t="e">
        <f t="shared" ca="1" si="3"/>
        <v>#N/A</v>
      </c>
      <c r="Y90" t="e">
        <f t="shared" ca="1" si="2"/>
        <v>#N/A</v>
      </c>
    </row>
    <row r="91" spans="22:25" x14ac:dyDescent="0.2">
      <c r="V91">
        <v>95</v>
      </c>
      <c r="X91" t="e">
        <f t="shared" ca="1" si="3"/>
        <v>#N/A</v>
      </c>
      <c r="Y91" t="e">
        <f t="shared" ca="1" si="2"/>
        <v>#N/A</v>
      </c>
    </row>
    <row r="92" spans="22:25" x14ac:dyDescent="0.2">
      <c r="V92">
        <v>96</v>
      </c>
      <c r="X92" t="e">
        <f t="shared" ca="1" si="3"/>
        <v>#N/A</v>
      </c>
      <c r="Y92" t="e">
        <f t="shared" ca="1" si="2"/>
        <v>#N/A</v>
      </c>
    </row>
    <row r="93" spans="22:25" x14ac:dyDescent="0.2">
      <c r="V93">
        <v>97</v>
      </c>
      <c r="X93" t="e">
        <f t="shared" ca="1" si="3"/>
        <v>#N/A</v>
      </c>
      <c r="Y93" t="e">
        <f t="shared" ca="1" si="2"/>
        <v>#N/A</v>
      </c>
    </row>
    <row r="94" spans="22:25" x14ac:dyDescent="0.2">
      <c r="V94">
        <v>98</v>
      </c>
      <c r="X94" t="e">
        <f t="shared" ca="1" si="3"/>
        <v>#N/A</v>
      </c>
      <c r="Y94" t="e">
        <f t="shared" ca="1" si="2"/>
        <v>#N/A</v>
      </c>
    </row>
    <row r="95" spans="22:25" x14ac:dyDescent="0.2">
      <c r="V95">
        <v>99</v>
      </c>
      <c r="X95" t="e">
        <f t="shared" ca="1" si="3"/>
        <v>#N/A</v>
      </c>
      <c r="Y95" t="e">
        <f t="shared" ca="1" si="2"/>
        <v>#N/A</v>
      </c>
    </row>
    <row r="96" spans="22:25" x14ac:dyDescent="0.2">
      <c r="V96">
        <v>100</v>
      </c>
      <c r="X96" t="e">
        <f t="shared" ca="1" si="3"/>
        <v>#N/A</v>
      </c>
      <c r="Y96" t="e">
        <f t="shared" ca="1" si="2"/>
        <v>#N/A</v>
      </c>
    </row>
    <row r="97" spans="22:25" x14ac:dyDescent="0.2">
      <c r="V97">
        <v>101</v>
      </c>
      <c r="X97" t="e">
        <f t="shared" ca="1" si="3"/>
        <v>#N/A</v>
      </c>
      <c r="Y97" t="e">
        <f t="shared" ca="1" si="2"/>
        <v>#N/A</v>
      </c>
    </row>
    <row r="98" spans="22:25" x14ac:dyDescent="0.2">
      <c r="V98">
        <v>102</v>
      </c>
      <c r="X98" t="e">
        <f t="shared" ca="1" si="3"/>
        <v>#N/A</v>
      </c>
      <c r="Y98" t="e">
        <f t="shared" ca="1" si="2"/>
        <v>#N/A</v>
      </c>
    </row>
    <row r="99" spans="22:25" x14ac:dyDescent="0.2">
      <c r="V99">
        <v>103</v>
      </c>
      <c r="X99" t="e">
        <f t="shared" ca="1" si="3"/>
        <v>#N/A</v>
      </c>
      <c r="Y99" t="e">
        <f t="shared" ca="1" si="2"/>
        <v>#N/A</v>
      </c>
    </row>
    <row r="100" spans="22:25" x14ac:dyDescent="0.2">
      <c r="V100">
        <v>104</v>
      </c>
      <c r="X100" t="e">
        <f t="shared" ca="1" si="3"/>
        <v>#N/A</v>
      </c>
      <c r="Y100" t="e">
        <f t="shared" ca="1" si="2"/>
        <v>#N/A</v>
      </c>
    </row>
    <row r="101" spans="22:25" x14ac:dyDescent="0.2">
      <c r="V101">
        <v>105</v>
      </c>
      <c r="X101" t="e">
        <f t="shared" ca="1" si="3"/>
        <v>#N/A</v>
      </c>
      <c r="Y101" t="e">
        <f t="shared" ca="1" si="2"/>
        <v>#N/A</v>
      </c>
    </row>
    <row r="102" spans="22:25" x14ac:dyDescent="0.2">
      <c r="V102">
        <v>106</v>
      </c>
      <c r="X102" t="e">
        <f t="shared" ca="1" si="3"/>
        <v>#N/A</v>
      </c>
      <c r="Y102" t="e">
        <f t="shared" ca="1" si="2"/>
        <v>#N/A</v>
      </c>
    </row>
    <row r="103" spans="22:25" x14ac:dyDescent="0.2">
      <c r="V103">
        <v>107</v>
      </c>
      <c r="X103" t="e">
        <f t="shared" ca="1" si="3"/>
        <v>#N/A</v>
      </c>
      <c r="Y103" t="e">
        <f t="shared" ca="1" si="2"/>
        <v>#N/A</v>
      </c>
    </row>
    <row r="104" spans="22:25" x14ac:dyDescent="0.2">
      <c r="V104">
        <v>108</v>
      </c>
      <c r="X104" t="e">
        <f t="shared" ca="1" si="3"/>
        <v>#N/A</v>
      </c>
      <c r="Y104" t="e">
        <f t="shared" ca="1" si="2"/>
        <v>#N/A</v>
      </c>
    </row>
    <row r="105" spans="22:25" x14ac:dyDescent="0.2">
      <c r="V105">
        <v>109</v>
      </c>
      <c r="X105" t="e">
        <f t="shared" ca="1" si="3"/>
        <v>#N/A</v>
      </c>
      <c r="Y105" t="e">
        <f t="shared" ca="1" si="2"/>
        <v>#N/A</v>
      </c>
    </row>
    <row r="106" spans="22:25" x14ac:dyDescent="0.2">
      <c r="V106">
        <v>110</v>
      </c>
      <c r="X106" t="e">
        <f t="shared" ca="1" si="3"/>
        <v>#N/A</v>
      </c>
      <c r="Y106" t="e">
        <f t="shared" ca="1" si="2"/>
        <v>#N/A</v>
      </c>
    </row>
    <row r="107" spans="22:25" x14ac:dyDescent="0.2">
      <c r="V107">
        <v>111</v>
      </c>
      <c r="X107" t="e">
        <f t="shared" ca="1" si="3"/>
        <v>#N/A</v>
      </c>
      <c r="Y107" t="e">
        <f t="shared" ca="1" si="2"/>
        <v>#N/A</v>
      </c>
    </row>
    <row r="108" spans="22:25" x14ac:dyDescent="0.2">
      <c r="V108">
        <v>112</v>
      </c>
      <c r="X108" t="e">
        <f t="shared" ca="1" si="3"/>
        <v>#N/A</v>
      </c>
      <c r="Y108" t="e">
        <f t="shared" ca="1" si="2"/>
        <v>#N/A</v>
      </c>
    </row>
    <row r="109" spans="22:25" x14ac:dyDescent="0.2">
      <c r="V109">
        <v>113</v>
      </c>
      <c r="X109" t="e">
        <f t="shared" ca="1" si="3"/>
        <v>#N/A</v>
      </c>
      <c r="Y109" t="e">
        <f t="shared" ca="1" si="2"/>
        <v>#N/A</v>
      </c>
    </row>
    <row r="110" spans="22:25" x14ac:dyDescent="0.2">
      <c r="V110">
        <v>114</v>
      </c>
      <c r="X110" t="e">
        <f t="shared" ca="1" si="3"/>
        <v>#N/A</v>
      </c>
      <c r="Y110" t="e">
        <f t="shared" ca="1" si="2"/>
        <v>#N/A</v>
      </c>
    </row>
    <row r="111" spans="22:25" x14ac:dyDescent="0.2">
      <c r="V111">
        <v>115</v>
      </c>
      <c r="X111" t="e">
        <f t="shared" ca="1" si="3"/>
        <v>#N/A</v>
      </c>
      <c r="Y111" t="e">
        <f t="shared" ca="1" si="2"/>
        <v>#N/A</v>
      </c>
    </row>
    <row r="112" spans="22:25" x14ac:dyDescent="0.2">
      <c r="V112">
        <v>116</v>
      </c>
      <c r="X112" t="e">
        <f t="shared" ca="1" si="3"/>
        <v>#N/A</v>
      </c>
      <c r="Y112" t="e">
        <f t="shared" ca="1" si="2"/>
        <v>#N/A</v>
      </c>
    </row>
    <row r="113" spans="22:25" x14ac:dyDescent="0.2">
      <c r="V113">
        <v>117</v>
      </c>
      <c r="X113" t="e">
        <f t="shared" ca="1" si="3"/>
        <v>#N/A</v>
      </c>
      <c r="Y113" t="e">
        <f t="shared" ca="1" si="2"/>
        <v>#N/A</v>
      </c>
    </row>
    <row r="114" spans="22:25" x14ac:dyDescent="0.2">
      <c r="V114">
        <v>118</v>
      </c>
      <c r="X114" t="e">
        <f t="shared" ca="1" si="3"/>
        <v>#N/A</v>
      </c>
      <c r="Y114" t="e">
        <f t="shared" ca="1" si="2"/>
        <v>#N/A</v>
      </c>
    </row>
    <row r="115" spans="22:25" x14ac:dyDescent="0.2">
      <c r="V115">
        <v>119</v>
      </c>
      <c r="X115" t="e">
        <f t="shared" ca="1" si="3"/>
        <v>#N/A</v>
      </c>
      <c r="Y115" t="e">
        <f t="shared" ca="1" si="2"/>
        <v>#N/A</v>
      </c>
    </row>
    <row r="116" spans="22:25" x14ac:dyDescent="0.2">
      <c r="V116">
        <v>120</v>
      </c>
      <c r="X116" t="e">
        <f t="shared" ca="1" si="3"/>
        <v>#N/A</v>
      </c>
      <c r="Y116" t="e">
        <f t="shared" ca="1" si="2"/>
        <v>#N/A</v>
      </c>
    </row>
    <row r="117" spans="22:25" x14ac:dyDescent="0.2">
      <c r="V117">
        <v>121</v>
      </c>
      <c r="X117" t="e">
        <f t="shared" ca="1" si="3"/>
        <v>#N/A</v>
      </c>
      <c r="Y117" t="e">
        <f t="shared" ca="1" si="2"/>
        <v>#N/A</v>
      </c>
    </row>
    <row r="118" spans="22:25" x14ac:dyDescent="0.2">
      <c r="V118">
        <v>122</v>
      </c>
    </row>
    <row r="119" spans="22:25" x14ac:dyDescent="0.2">
      <c r="V119">
        <v>123</v>
      </c>
    </row>
    <row r="120" spans="22:25" x14ac:dyDescent="0.2">
      <c r="V120">
        <v>124</v>
      </c>
    </row>
    <row r="121" spans="22:25" x14ac:dyDescent="0.2">
      <c r="V121">
        <v>125</v>
      </c>
    </row>
  </sheetData>
  <phoneticPr fontId="1" type="noConversion"/>
  <pageMargins left="0.78740157499999996" right="0.78740157499999996" top="0.984251969" bottom="0.984251969" header="0.4921259845" footer="0.4921259845"/>
  <pageSetup paperSize="9" scale="71" orientation="landscape" horizontalDpi="300" verticalDpi="1200" r:id="rId1"/>
  <headerFooter alignWithMargins="0"/>
  <rowBreaks count="1" manualBreakCount="1">
    <brk id="43" max="16383" man="1"/>
  </rowBreaks>
  <colBreaks count="1" manualBreakCount="1">
    <brk id="16" max="1048575" man="1"/>
  </colBreaks>
  <drawing r:id="rId2"/>
  <legacyDrawing r:id="rId3"/>
  <controls>
    <mc:AlternateContent xmlns:mc="http://schemas.openxmlformats.org/markup-compatibility/2006">
      <mc:Choice Requires="x14">
        <control shapeId="13384" r:id="rId4" name="ComboBox1">
          <controlPr locked="0" defaultSize="0" autoLine="0" autoPict="0" linkedCell="AE55" listFillRange="AE50:AE52" r:id="rId5">
            <anchor moveWithCells="1">
              <from>
                <xdr:col>1</xdr:col>
                <xdr:colOff>19050</xdr:colOff>
                <xdr:row>4</xdr:row>
                <xdr:rowOff>104775</xdr:rowOff>
              </from>
              <to>
                <xdr:col>14</xdr:col>
                <xdr:colOff>495300</xdr:colOff>
                <xdr:row>6</xdr:row>
                <xdr:rowOff>95250</xdr:rowOff>
              </to>
            </anchor>
          </controlPr>
        </control>
      </mc:Choice>
      <mc:Fallback>
        <control shapeId="13384" r:id="rId4" name="ComboBox1"/>
      </mc:Fallback>
    </mc:AlternateContent>
    <mc:AlternateContent xmlns:mc="http://schemas.openxmlformats.org/markup-compatibility/2006">
      <mc:Choice Requires="x14">
        <control shapeId="13358" r:id="rId6" name="Option Button 46">
          <controlPr defaultSize="0" autoFill="0" autoLine="0" autoPict="0">
            <anchor moveWithCells="1">
              <from>
                <xdr:col>3</xdr:col>
                <xdr:colOff>666750</xdr:colOff>
                <xdr:row>16</xdr:row>
                <xdr:rowOff>0</xdr:rowOff>
              </from>
              <to>
                <xdr:col>5</xdr:col>
                <xdr:colOff>323850</xdr:colOff>
                <xdr:row>17</xdr:row>
                <xdr:rowOff>133350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3359" r:id="rId7" name="Option Button 47">
          <controlPr defaultSize="0" autoFill="0" autoLine="0" autoPict="0">
            <anchor moveWithCells="1">
              <from>
                <xdr:col>3</xdr:col>
                <xdr:colOff>666750</xdr:colOff>
                <xdr:row>18</xdr:row>
                <xdr:rowOff>38100</xdr:rowOff>
              </from>
              <to>
                <xdr:col>5</xdr:col>
                <xdr:colOff>409575</xdr:colOff>
                <xdr:row>19</xdr:row>
                <xdr:rowOff>133350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3361" r:id="rId8" name="Option Button 49">
          <controlPr defaultSize="0" autoFill="0" autoLine="0" autoPict="0">
            <anchor moveWithCells="1">
              <from>
                <xdr:col>3</xdr:col>
                <xdr:colOff>666750</xdr:colOff>
                <xdr:row>20</xdr:row>
                <xdr:rowOff>19050</xdr:rowOff>
              </from>
              <to>
                <xdr:col>5</xdr:col>
                <xdr:colOff>247650</xdr:colOff>
                <xdr:row>21</xdr:row>
                <xdr:rowOff>152400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3362" r:id="rId9" name="Option Button 50">
          <controlPr defaultSize="0" autoFill="0" autoLine="0" autoPict="0">
            <anchor moveWithCells="1">
              <from>
                <xdr:col>3</xdr:col>
                <xdr:colOff>666750</xdr:colOff>
                <xdr:row>22</xdr:row>
                <xdr:rowOff>57150</xdr:rowOff>
              </from>
              <to>
                <xdr:col>5</xdr:col>
                <xdr:colOff>276225</xdr:colOff>
                <xdr:row>23</xdr:row>
                <xdr:rowOff>114300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3363" r:id="rId10" name="Option Button 51">
          <controlPr defaultSize="0" autoFill="0" autoLine="0" autoPict="0">
            <anchor moveWithCells="1">
              <from>
                <xdr:col>3</xdr:col>
                <xdr:colOff>676275</xdr:colOff>
                <xdr:row>24</xdr:row>
                <xdr:rowOff>57150</xdr:rowOff>
              </from>
              <to>
                <xdr:col>5</xdr:col>
                <xdr:colOff>200025</xdr:colOff>
                <xdr:row>25</xdr:row>
                <xdr:rowOff>114300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3364" r:id="rId11" name="Option Button 52">
          <controlPr defaultSize="0" autoFill="0" autoLine="0" autoPict="0">
            <anchor moveWithCells="1">
              <from>
                <xdr:col>3</xdr:col>
                <xdr:colOff>666750</xdr:colOff>
                <xdr:row>26</xdr:row>
                <xdr:rowOff>47625</xdr:rowOff>
              </from>
              <to>
                <xdr:col>5</xdr:col>
                <xdr:colOff>257175</xdr:colOff>
                <xdr:row>27</xdr:row>
                <xdr:rowOff>123825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3385" r:id="rId12" name="Option Button 73">
          <controlPr defaultSize="0" autoFill="0" autoLine="0" autoPict="0">
            <anchor moveWithCells="1">
              <from>
                <xdr:col>3</xdr:col>
                <xdr:colOff>666750</xdr:colOff>
                <xdr:row>28</xdr:row>
                <xdr:rowOff>47625</xdr:rowOff>
              </from>
              <to>
                <xdr:col>5</xdr:col>
                <xdr:colOff>257175</xdr:colOff>
                <xdr:row>29</xdr:row>
                <xdr:rowOff>123825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3387" r:id="rId13" name="Option Button 75">
          <controlPr defaultSize="0" autoFill="0" autoLine="0" autoPict="0">
            <anchor moveWithCells="1">
              <from>
                <xdr:col>3</xdr:col>
                <xdr:colOff>666750</xdr:colOff>
                <xdr:row>30</xdr:row>
                <xdr:rowOff>47625</xdr:rowOff>
              </from>
              <to>
                <xdr:col>5</xdr:col>
                <xdr:colOff>257175</xdr:colOff>
                <xdr:row>31</xdr:row>
                <xdr:rowOff>123825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3388" r:id="rId14" name="Option Button 76">
          <controlPr defaultSize="0" autoFill="0" autoLine="0" autoPict="0">
            <anchor moveWithCells="1">
              <from>
                <xdr:col>3</xdr:col>
                <xdr:colOff>666750</xdr:colOff>
                <xdr:row>32</xdr:row>
                <xdr:rowOff>0</xdr:rowOff>
              </from>
              <to>
                <xdr:col>5</xdr:col>
                <xdr:colOff>323850</xdr:colOff>
                <xdr:row>33</xdr:row>
                <xdr:rowOff>133350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3389" r:id="rId15" name="Option Button 77">
          <controlPr defaultSize="0" autoFill="0" autoLine="0" autoPict="0">
            <anchor moveWithCells="1">
              <from>
                <xdr:col>3</xdr:col>
                <xdr:colOff>666750</xdr:colOff>
                <xdr:row>34</xdr:row>
                <xdr:rowOff>38100</xdr:rowOff>
              </from>
              <to>
                <xdr:col>5</xdr:col>
                <xdr:colOff>409575</xdr:colOff>
                <xdr:row>35</xdr:row>
                <xdr:rowOff>133350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3390" r:id="rId16" name="Option Button 78">
          <controlPr defaultSize="0" autoFill="0" autoLine="0" autoPict="0">
            <anchor moveWithCells="1">
              <from>
                <xdr:col>3</xdr:col>
                <xdr:colOff>666750</xdr:colOff>
                <xdr:row>36</xdr:row>
                <xdr:rowOff>19050</xdr:rowOff>
              </from>
              <to>
                <xdr:col>5</xdr:col>
                <xdr:colOff>247650</xdr:colOff>
                <xdr:row>37</xdr:row>
                <xdr:rowOff>152400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3391" r:id="rId17" name="Option Button 79">
          <controlPr defaultSize="0" autoFill="0" autoLine="0" autoPict="0">
            <anchor moveWithCells="1">
              <from>
                <xdr:col>3</xdr:col>
                <xdr:colOff>666750</xdr:colOff>
                <xdr:row>38</xdr:row>
                <xdr:rowOff>57150</xdr:rowOff>
              </from>
              <to>
                <xdr:col>5</xdr:col>
                <xdr:colOff>276225</xdr:colOff>
                <xdr:row>39</xdr:row>
                <xdr:rowOff>114300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3392" r:id="rId18" name="Option Button 80">
          <controlPr defaultSize="0" autoFill="0" autoLine="0" autoPict="0">
            <anchor moveWithCells="1">
              <from>
                <xdr:col>3</xdr:col>
                <xdr:colOff>676275</xdr:colOff>
                <xdr:row>40</xdr:row>
                <xdr:rowOff>57150</xdr:rowOff>
              </from>
              <to>
                <xdr:col>5</xdr:col>
                <xdr:colOff>200025</xdr:colOff>
                <xdr:row>41</xdr:row>
                <xdr:rowOff>114300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3393" r:id="rId19" name="Option Button 81">
          <controlPr defaultSize="0" autoFill="0" autoLine="0" autoPict="0">
            <anchor moveWithCells="1">
              <from>
                <xdr:col>3</xdr:col>
                <xdr:colOff>666750</xdr:colOff>
                <xdr:row>42</xdr:row>
                <xdr:rowOff>47625</xdr:rowOff>
              </from>
              <to>
                <xdr:col>5</xdr:col>
                <xdr:colOff>257175</xdr:colOff>
                <xdr:row>43</xdr:row>
                <xdr:rowOff>123825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3394" r:id="rId20" name="Option Button 82">
          <controlPr defaultSize="0" autoFill="0" autoLine="0" autoPict="0">
            <anchor moveWithCells="1">
              <from>
                <xdr:col>3</xdr:col>
                <xdr:colOff>666750</xdr:colOff>
                <xdr:row>44</xdr:row>
                <xdr:rowOff>47625</xdr:rowOff>
              </from>
              <to>
                <xdr:col>5</xdr:col>
                <xdr:colOff>257175</xdr:colOff>
                <xdr:row>45</xdr:row>
                <xdr:rowOff>123825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3395" r:id="rId21" name="Option Button 83">
          <controlPr defaultSize="0" autoFill="0" autoLine="0" autoPict="0">
            <anchor moveWithCells="1">
              <from>
                <xdr:col>3</xdr:col>
                <xdr:colOff>666750</xdr:colOff>
                <xdr:row>46</xdr:row>
                <xdr:rowOff>47625</xdr:rowOff>
              </from>
              <to>
                <xdr:col>5</xdr:col>
                <xdr:colOff>257175</xdr:colOff>
                <xdr:row>47</xdr:row>
                <xdr:rowOff>123825</xdr:rowOff>
              </to>
            </anchor>
          </controlPr>
        </control>
      </mc:Choice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2"/>
  <dimension ref="A2:T64"/>
  <sheetViews>
    <sheetView showGridLines="0" topLeftCell="A13" workbookViewId="0">
      <selection activeCell="F25" sqref="F25:F35"/>
    </sheetView>
  </sheetViews>
  <sheetFormatPr defaultColWidth="11.42578125" defaultRowHeight="15" customHeight="1" x14ac:dyDescent="0.2"/>
  <cols>
    <col min="2" max="4" width="12.7109375" customWidth="1"/>
    <col min="5" max="5" width="34.5703125" customWidth="1"/>
    <col min="6" max="6" width="16.7109375" customWidth="1"/>
    <col min="7" max="90" width="12.7109375" customWidth="1"/>
  </cols>
  <sheetData>
    <row r="2" spans="2:19" ht="15" customHeight="1" x14ac:dyDescent="0.2">
      <c r="B2" s="2"/>
      <c r="C2" s="2"/>
      <c r="D2" s="2"/>
      <c r="E2" s="2"/>
      <c r="F2" s="2"/>
      <c r="G2" s="2"/>
      <c r="H2" s="2"/>
      <c r="I2" s="33"/>
      <c r="J2" s="33"/>
      <c r="K2" s="33"/>
      <c r="R2" s="25" t="s">
        <v>27</v>
      </c>
    </row>
    <row r="3" spans="2:19" ht="15" customHeight="1" x14ac:dyDescent="0.25">
      <c r="B3" s="2"/>
      <c r="C3" s="3" t="s">
        <v>0</v>
      </c>
      <c r="D3" s="4"/>
      <c r="E3" s="3" t="s">
        <v>1</v>
      </c>
      <c r="F3" s="5"/>
      <c r="G3" s="6"/>
      <c r="H3" s="2"/>
      <c r="I3" s="33"/>
      <c r="J3" s="33"/>
      <c r="K3" s="33"/>
      <c r="R3" s="25" t="s">
        <v>28</v>
      </c>
    </row>
    <row r="4" spans="2:19" ht="15" customHeight="1" x14ac:dyDescent="0.2">
      <c r="B4" s="2"/>
      <c r="C4" s="2"/>
      <c r="D4" s="2"/>
      <c r="E4" s="2"/>
      <c r="F4" s="2"/>
      <c r="G4" s="2"/>
      <c r="H4" s="2"/>
      <c r="I4" s="33"/>
      <c r="J4" s="33"/>
      <c r="K4" s="33"/>
    </row>
    <row r="5" spans="2:19" ht="15" customHeight="1" x14ac:dyDescent="0.2">
      <c r="B5" s="2"/>
      <c r="C5" s="2"/>
      <c r="D5" s="2"/>
      <c r="E5" s="2"/>
      <c r="F5" s="2"/>
      <c r="G5" s="2"/>
      <c r="H5" s="2"/>
      <c r="I5" s="33"/>
      <c r="J5" s="33"/>
      <c r="K5" s="33"/>
    </row>
    <row r="6" spans="2:19" ht="15" customHeight="1" x14ac:dyDescent="0.2">
      <c r="B6" s="2"/>
      <c r="C6" s="2"/>
      <c r="D6" s="2" t="s">
        <v>2</v>
      </c>
      <c r="E6" s="2"/>
      <c r="F6" s="7"/>
      <c r="G6" s="2"/>
      <c r="H6" s="8"/>
      <c r="I6" s="109"/>
      <c r="J6" s="33"/>
      <c r="K6" s="33"/>
      <c r="R6" t="s">
        <v>12</v>
      </c>
    </row>
    <row r="7" spans="2:19" ht="15" customHeight="1" x14ac:dyDescent="0.2">
      <c r="B7" s="2"/>
      <c r="C7" s="2"/>
      <c r="D7" s="2"/>
      <c r="E7" s="2"/>
      <c r="F7" s="7"/>
      <c r="G7" s="2"/>
      <c r="H7" s="2"/>
      <c r="I7" s="33"/>
      <c r="J7" s="33"/>
      <c r="K7" s="33"/>
    </row>
    <row r="8" spans="2:19" ht="15" customHeight="1" x14ac:dyDescent="0.2">
      <c r="B8" s="2"/>
      <c r="C8" s="2"/>
      <c r="D8" s="2"/>
      <c r="E8" s="2"/>
      <c r="F8" s="2"/>
      <c r="G8" s="2"/>
      <c r="H8" s="2"/>
      <c r="I8" s="33"/>
      <c r="J8" s="33"/>
      <c r="K8" s="33"/>
      <c r="R8" t="s">
        <v>13</v>
      </c>
      <c r="S8" t="s">
        <v>62</v>
      </c>
    </row>
    <row r="9" spans="2:19" ht="15" customHeight="1" x14ac:dyDescent="0.2">
      <c r="B9" s="2"/>
      <c r="C9" s="2"/>
      <c r="D9" s="2" t="s">
        <v>3</v>
      </c>
      <c r="E9" s="2"/>
      <c r="F9" s="2"/>
      <c r="G9" s="2"/>
      <c r="H9" s="2"/>
      <c r="I9" s="33"/>
      <c r="J9" s="33"/>
      <c r="K9" s="33"/>
      <c r="R9" t="s">
        <v>14</v>
      </c>
      <c r="S9" s="9" t="s">
        <v>38</v>
      </c>
    </row>
    <row r="10" spans="2:19" ht="15" customHeight="1" x14ac:dyDescent="0.2">
      <c r="B10" s="2"/>
      <c r="C10" s="2"/>
      <c r="D10" s="2"/>
      <c r="E10" s="2"/>
      <c r="F10" s="2"/>
      <c r="G10" s="2"/>
      <c r="H10" s="2"/>
      <c r="I10" s="33"/>
      <c r="J10" s="33"/>
      <c r="K10" s="33"/>
      <c r="R10" t="s">
        <v>15</v>
      </c>
      <c r="S10" s="9"/>
    </row>
    <row r="11" spans="2:19" ht="15" customHeight="1" x14ac:dyDescent="0.2">
      <c r="B11" s="2"/>
      <c r="C11" s="2"/>
      <c r="D11" s="2"/>
      <c r="E11" s="2"/>
      <c r="F11" s="2"/>
      <c r="G11" s="2"/>
      <c r="H11" s="2"/>
      <c r="I11" s="33"/>
      <c r="J11" s="33"/>
      <c r="K11" s="33"/>
      <c r="R11" t="s">
        <v>16</v>
      </c>
      <c r="S11" s="9" t="s">
        <v>38</v>
      </c>
    </row>
    <row r="12" spans="2:19" ht="15" customHeight="1" x14ac:dyDescent="0.2">
      <c r="B12" s="2"/>
      <c r="C12" s="2"/>
      <c r="D12" s="2"/>
      <c r="E12" s="2"/>
      <c r="F12" s="2"/>
      <c r="G12" s="2"/>
      <c r="H12" s="2"/>
      <c r="I12" s="33"/>
      <c r="J12" s="33"/>
      <c r="K12" s="33"/>
      <c r="R12" t="s">
        <v>17</v>
      </c>
      <c r="S12" s="9" t="s">
        <v>38</v>
      </c>
    </row>
    <row r="13" spans="2:19" ht="15" customHeight="1" x14ac:dyDescent="0.2">
      <c r="B13" s="2"/>
      <c r="C13" s="2"/>
      <c r="D13" s="2"/>
      <c r="E13" s="2"/>
      <c r="F13" s="2"/>
      <c r="G13" s="2"/>
      <c r="H13" s="2"/>
      <c r="I13" s="33"/>
      <c r="J13" s="33"/>
      <c r="K13" s="33"/>
      <c r="R13" t="s">
        <v>33</v>
      </c>
      <c r="S13" t="s">
        <v>52</v>
      </c>
    </row>
    <row r="14" spans="2:19" ht="15" customHeight="1" x14ac:dyDescent="0.2">
      <c r="B14" s="2"/>
      <c r="C14" s="2"/>
      <c r="D14" s="2"/>
      <c r="E14" s="2"/>
      <c r="F14" s="2"/>
      <c r="G14" s="2"/>
      <c r="H14" s="2"/>
      <c r="I14" s="33"/>
      <c r="J14" s="33"/>
      <c r="K14" s="33"/>
    </row>
    <row r="15" spans="2:19" ht="15" customHeight="1" x14ac:dyDescent="0.2">
      <c r="B15" s="2"/>
      <c r="C15" s="2"/>
      <c r="D15" s="2"/>
      <c r="E15" s="2"/>
      <c r="F15" s="2"/>
      <c r="G15" s="2"/>
      <c r="H15" s="2"/>
      <c r="I15" s="33"/>
      <c r="J15" s="33"/>
      <c r="K15" s="33"/>
    </row>
    <row r="16" spans="2:19" ht="15" customHeight="1" x14ac:dyDescent="0.2">
      <c r="B16" s="2"/>
      <c r="C16" s="2"/>
      <c r="D16" s="2"/>
      <c r="E16" s="2"/>
      <c r="F16" s="2"/>
      <c r="G16" s="2"/>
      <c r="H16" s="2"/>
      <c r="I16" s="33"/>
      <c r="J16" s="33"/>
      <c r="K16" s="33"/>
      <c r="L16" s="10"/>
      <c r="R16" t="s">
        <v>31</v>
      </c>
      <c r="S16" s="34" t="s">
        <v>38</v>
      </c>
    </row>
    <row r="17" spans="2:20" ht="15" customHeight="1" x14ac:dyDescent="0.2">
      <c r="I17" s="33"/>
      <c r="J17" s="33"/>
      <c r="K17" s="33"/>
      <c r="L17" s="10"/>
      <c r="R17" t="s">
        <v>32</v>
      </c>
      <c r="S17" t="s">
        <v>18</v>
      </c>
    </row>
    <row r="18" spans="2:20" ht="15" customHeight="1" x14ac:dyDescent="0.2">
      <c r="L18" s="10"/>
    </row>
    <row r="19" spans="2:20" ht="15" customHeight="1" x14ac:dyDescent="0.2">
      <c r="B19" s="10"/>
      <c r="C19" s="13" t="s">
        <v>5</v>
      </c>
      <c r="D19" s="14"/>
      <c r="E19" s="103" t="s">
        <v>74</v>
      </c>
      <c r="F19" s="11" t="s">
        <v>86</v>
      </c>
      <c r="G19" s="10"/>
      <c r="H19" s="10"/>
      <c r="I19" s="10"/>
      <c r="K19" s="10"/>
      <c r="R19" t="s">
        <v>26</v>
      </c>
      <c r="T19">
        <f>Spezifikation!E8</f>
        <v>25</v>
      </c>
    </row>
    <row r="20" spans="2:20" ht="15" customHeight="1" thickBot="1" x14ac:dyDescent="0.25">
      <c r="B20" s="16"/>
      <c r="C20" s="15"/>
      <c r="D20" s="16"/>
      <c r="E20" s="108" t="s">
        <v>75</v>
      </c>
      <c r="F20" s="12"/>
      <c r="G20" s="10"/>
      <c r="O20" t="s">
        <v>19</v>
      </c>
      <c r="P20">
        <f>Spezifikation!G8</f>
        <v>38</v>
      </c>
    </row>
    <row r="21" spans="2:20" ht="15" customHeight="1" x14ac:dyDescent="0.2">
      <c r="B21" s="14"/>
      <c r="C21" s="17"/>
      <c r="D21" s="21"/>
      <c r="E21" s="104"/>
      <c r="F21" s="10"/>
      <c r="G21" s="10"/>
    </row>
    <row r="22" spans="2:20" ht="15.75" customHeight="1" x14ac:dyDescent="0.2">
      <c r="B22" s="29" t="s">
        <v>6</v>
      </c>
      <c r="C22" s="27" t="s">
        <v>76</v>
      </c>
      <c r="D22" s="26" t="s">
        <v>7</v>
      </c>
      <c r="E22" s="105" t="s">
        <v>8</v>
      </c>
      <c r="F22" s="28" t="s">
        <v>8</v>
      </c>
      <c r="G22" s="10"/>
      <c r="N22" t="s">
        <v>21</v>
      </c>
      <c r="P22" t="e">
        <f>Spezifikation!#REF!</f>
        <v>#REF!</v>
      </c>
    </row>
    <row r="23" spans="2:20" ht="20.100000000000001" customHeight="1" x14ac:dyDescent="0.2">
      <c r="B23" s="29"/>
      <c r="C23" s="27"/>
      <c r="D23" s="26"/>
      <c r="E23" s="105"/>
      <c r="F23" s="28"/>
      <c r="G23" s="10"/>
    </row>
    <row r="24" spans="2:20" ht="20.100000000000001" customHeight="1" thickBot="1" x14ac:dyDescent="0.25">
      <c r="B24" s="32" t="s">
        <v>9</v>
      </c>
      <c r="C24" s="31" t="s">
        <v>77</v>
      </c>
      <c r="D24" s="30" t="s">
        <v>10</v>
      </c>
      <c r="E24" s="105" t="str">
        <f>Spezifikation!I8</f>
        <v>[mV]</v>
      </c>
      <c r="F24" s="113" t="s">
        <v>11</v>
      </c>
      <c r="G24" s="10"/>
      <c r="N24" t="s">
        <v>22</v>
      </c>
      <c r="P24" t="e">
        <f>Spezifikation!#REF!</f>
        <v>#REF!</v>
      </c>
    </row>
    <row r="25" spans="2:20" ht="20.100000000000001" customHeight="1" thickBot="1" x14ac:dyDescent="0.25">
      <c r="B25" s="114">
        <f>Sensor1!B25</f>
        <v>49.888200809523809</v>
      </c>
      <c r="C25" s="75"/>
      <c r="D25" s="77">
        <f>Sensor1!D25</f>
        <v>998.78070680952374</v>
      </c>
      <c r="E25" s="106">
        <f>1013*F25/D25*1000</f>
        <v>0</v>
      </c>
      <c r="F25">
        <f>Messblatt!T7</f>
        <v>0</v>
      </c>
      <c r="G25" s="10"/>
    </row>
    <row r="26" spans="2:20" ht="20.100000000000001" customHeight="1" thickBot="1" x14ac:dyDescent="0.25">
      <c r="B26" s="114">
        <f>Sensor1!B26</f>
        <v>45.167634190476193</v>
      </c>
      <c r="C26" s="101"/>
      <c r="D26" s="77">
        <f>Sensor1!D26</f>
        <v>998.11833709523819</v>
      </c>
      <c r="E26" s="107">
        <f t="shared" ref="E26:E35" si="0">1013*F26/D26*1000</f>
        <v>0</v>
      </c>
      <c r="F26">
        <f>Messblatt!T8</f>
        <v>0</v>
      </c>
      <c r="G26" s="10"/>
      <c r="N26" t="s">
        <v>23</v>
      </c>
      <c r="P26" t="e">
        <f>Spezifikation!#REF!</f>
        <v>#REF!</v>
      </c>
    </row>
    <row r="27" spans="2:20" ht="20.100000000000001" customHeight="1" thickBot="1" x14ac:dyDescent="0.25">
      <c r="B27" s="114">
        <f>Sensor1!B27</f>
        <v>40.322132571428575</v>
      </c>
      <c r="C27" s="76"/>
      <c r="D27" s="77">
        <f>Sensor1!D27</f>
        <v>997.20788166666694</v>
      </c>
      <c r="E27" s="107">
        <f t="shared" si="0"/>
        <v>0</v>
      </c>
      <c r="F27">
        <f>Messblatt!T9</f>
        <v>0</v>
      </c>
      <c r="G27" s="10"/>
      <c r="H27" s="102"/>
    </row>
    <row r="28" spans="2:20" ht="20.100000000000001" customHeight="1" thickBot="1" x14ac:dyDescent="0.25">
      <c r="B28" s="114">
        <f>Sensor1!B28</f>
        <v>35.403038619047621</v>
      </c>
      <c r="C28" s="76"/>
      <c r="D28" s="77">
        <f>Sensor1!D28</f>
        <v>996.67720538095227</v>
      </c>
      <c r="E28" s="107">
        <f t="shared" si="0"/>
        <v>0</v>
      </c>
      <c r="F28">
        <f>Messblatt!T10</f>
        <v>0</v>
      </c>
      <c r="G28" s="10"/>
      <c r="H28" s="102"/>
      <c r="N28" t="s">
        <v>25</v>
      </c>
      <c r="P28">
        <f>Spezifikation!E12</f>
        <v>0</v>
      </c>
    </row>
    <row r="29" spans="2:20" ht="20.100000000000001" customHeight="1" thickBot="1" x14ac:dyDescent="0.25">
      <c r="B29" s="114">
        <f>Sensor1!B29</f>
        <v>30.49292776190476</v>
      </c>
      <c r="C29" s="76"/>
      <c r="D29" s="77">
        <f>Sensor1!D29</f>
        <v>996.04944228571412</v>
      </c>
      <c r="E29" s="107">
        <f t="shared" si="0"/>
        <v>0</v>
      </c>
      <c r="F29">
        <f>Messblatt!T11</f>
        <v>0</v>
      </c>
      <c r="G29" s="10"/>
      <c r="H29" s="102"/>
      <c r="O29" t="s">
        <v>19</v>
      </c>
      <c r="P29">
        <f>Spezifikation!G12</f>
        <v>0</v>
      </c>
    </row>
    <row r="30" spans="2:20" ht="20.100000000000001" customHeight="1" thickBot="1" x14ac:dyDescent="0.25">
      <c r="B30" s="114">
        <f>Sensor1!B30</f>
        <v>25.54915304761905</v>
      </c>
      <c r="C30" s="76"/>
      <c r="D30" s="77">
        <f>Sensor1!D30</f>
        <v>995.695151333333</v>
      </c>
      <c r="E30" s="107">
        <f t="shared" si="0"/>
        <v>0</v>
      </c>
      <c r="F30">
        <f>Messblatt!T12</f>
        <v>0</v>
      </c>
      <c r="G30" s="10"/>
      <c r="H30" s="102"/>
    </row>
    <row r="31" spans="2:20" ht="20.100000000000001" customHeight="1" thickBot="1" x14ac:dyDescent="0.25">
      <c r="B31" s="114">
        <f>Sensor1!B31</f>
        <v>20.619597904761907</v>
      </c>
      <c r="C31" s="76"/>
      <c r="D31" s="77">
        <f>Sensor1!D31</f>
        <v>995.65958938095253</v>
      </c>
      <c r="E31" s="107">
        <f t="shared" si="0"/>
        <v>0</v>
      </c>
      <c r="F31">
        <f>Messblatt!T13</f>
        <v>0</v>
      </c>
      <c r="G31" s="10"/>
      <c r="H31" s="102"/>
    </row>
    <row r="32" spans="2:20" ht="20.100000000000001" customHeight="1" thickBot="1" x14ac:dyDescent="0.25">
      <c r="B32" s="114">
        <f>Sensor1!B32</f>
        <v>15.699361238095234</v>
      </c>
      <c r="C32" s="76"/>
      <c r="D32" s="77">
        <f>Sensor1!D32</f>
        <v>995.68402723809538</v>
      </c>
      <c r="E32" s="107">
        <f t="shared" si="0"/>
        <v>0</v>
      </c>
      <c r="F32">
        <f>Messblatt!T14</f>
        <v>0</v>
      </c>
      <c r="G32" s="10"/>
      <c r="H32" s="102"/>
    </row>
    <row r="33" spans="2:8" ht="20.100000000000001" customHeight="1" thickBot="1" x14ac:dyDescent="0.25">
      <c r="B33" s="114">
        <f>Sensor1!B33</f>
        <v>10.741406428571429</v>
      </c>
      <c r="C33" s="76"/>
      <c r="D33" s="77">
        <f>Sensor1!D33</f>
        <v>995.89102752380961</v>
      </c>
      <c r="E33" s="107">
        <f t="shared" si="0"/>
        <v>0</v>
      </c>
      <c r="F33">
        <f>Messblatt!T15</f>
        <v>0</v>
      </c>
      <c r="G33" s="10"/>
      <c r="H33" s="102"/>
    </row>
    <row r="34" spans="2:8" ht="20.100000000000001" customHeight="1" thickBot="1" x14ac:dyDescent="0.25">
      <c r="B34" s="114">
        <f>Sensor1!B34</f>
        <v>5.7755830952380949</v>
      </c>
      <c r="C34" s="76"/>
      <c r="D34" s="77">
        <f>Sensor1!D34</f>
        <v>995.89616233333334</v>
      </c>
      <c r="E34" s="107">
        <f t="shared" si="0"/>
        <v>0</v>
      </c>
      <c r="F34">
        <f>Messblatt!T16</f>
        <v>0</v>
      </c>
      <c r="G34" s="10"/>
    </row>
    <row r="35" spans="2:8" ht="20.100000000000001" customHeight="1" x14ac:dyDescent="0.2">
      <c r="B35" s="114">
        <f>Sensor1!B35</f>
        <v>0.83779804761904753</v>
      </c>
      <c r="C35" s="76"/>
      <c r="D35" s="77">
        <f>Sensor1!D35</f>
        <v>995.89987123809533</v>
      </c>
      <c r="E35" s="107">
        <f t="shared" si="0"/>
        <v>0</v>
      </c>
      <c r="F35">
        <f>Messblatt!T17</f>
        <v>0</v>
      </c>
      <c r="G35" s="10"/>
    </row>
    <row r="36" spans="2:8" ht="20.100000000000001" customHeight="1" x14ac:dyDescent="0.2">
      <c r="B36" s="110"/>
      <c r="C36" s="76"/>
      <c r="D36" s="78"/>
      <c r="E36" s="107"/>
      <c r="F36" s="19"/>
      <c r="G36" s="10"/>
    </row>
    <row r="37" spans="2:8" ht="20.100000000000001" customHeight="1" x14ac:dyDescent="0.2">
      <c r="B37" s="110"/>
      <c r="C37" s="76"/>
      <c r="D37" s="78"/>
      <c r="E37" s="107"/>
      <c r="F37" s="19"/>
      <c r="G37" s="10"/>
    </row>
    <row r="38" spans="2:8" ht="20.100000000000001" customHeight="1" x14ac:dyDescent="0.2">
      <c r="B38" s="110"/>
      <c r="C38" s="76"/>
      <c r="D38" s="78"/>
      <c r="E38" s="107"/>
      <c r="F38" s="19"/>
      <c r="G38" s="10"/>
    </row>
    <row r="39" spans="2:8" ht="20.100000000000001" customHeight="1" x14ac:dyDescent="0.2">
      <c r="B39" s="110"/>
      <c r="C39" s="76"/>
      <c r="D39" s="78"/>
      <c r="E39" s="107"/>
      <c r="F39" s="19"/>
      <c r="G39" s="10"/>
    </row>
    <row r="40" spans="2:8" ht="20.100000000000001" customHeight="1" x14ac:dyDescent="0.2">
      <c r="B40" s="110"/>
      <c r="C40" s="76"/>
      <c r="D40" s="78"/>
      <c r="E40" s="107"/>
      <c r="F40" s="19"/>
      <c r="G40" s="10"/>
    </row>
    <row r="41" spans="2:8" ht="20.100000000000001" customHeight="1" x14ac:dyDescent="0.2">
      <c r="B41" s="110"/>
      <c r="C41" s="76"/>
      <c r="D41" s="78"/>
      <c r="E41" s="107"/>
      <c r="F41" s="19"/>
      <c r="G41" s="10"/>
    </row>
    <row r="42" spans="2:8" ht="20.100000000000001" customHeight="1" x14ac:dyDescent="0.2">
      <c r="B42" s="110"/>
      <c r="C42" s="76"/>
      <c r="D42" s="78"/>
      <c r="E42" s="107"/>
      <c r="F42" s="19"/>
      <c r="G42" s="10"/>
    </row>
    <row r="43" spans="2:8" ht="20.100000000000001" customHeight="1" x14ac:dyDescent="0.2">
      <c r="B43" s="110"/>
      <c r="C43" s="76"/>
      <c r="D43" s="78"/>
      <c r="E43" s="107"/>
      <c r="F43" s="19"/>
      <c r="G43" s="10"/>
    </row>
    <row r="44" spans="2:8" ht="20.100000000000001" customHeight="1" x14ac:dyDescent="0.2">
      <c r="B44" s="110"/>
      <c r="C44" s="76"/>
      <c r="D44" s="78"/>
      <c r="E44" s="107"/>
      <c r="F44" s="19"/>
      <c r="G44" s="10"/>
    </row>
    <row r="45" spans="2:8" ht="15" customHeight="1" x14ac:dyDescent="0.2">
      <c r="B45" s="110"/>
      <c r="C45" s="76"/>
      <c r="D45" s="78"/>
      <c r="E45" s="107"/>
      <c r="F45" s="19"/>
      <c r="G45" s="10"/>
    </row>
    <row r="46" spans="2:8" ht="15" customHeight="1" x14ac:dyDescent="0.2">
      <c r="B46" s="110"/>
      <c r="C46" s="76"/>
      <c r="D46" s="78"/>
      <c r="E46" s="107"/>
      <c r="F46" s="19"/>
    </row>
    <row r="47" spans="2:8" ht="15" customHeight="1" x14ac:dyDescent="0.2">
      <c r="B47" s="110"/>
      <c r="C47" s="76"/>
      <c r="D47" s="78"/>
      <c r="E47" s="107"/>
      <c r="F47" s="19"/>
    </row>
    <row r="49" spans="1:11" ht="15" customHeight="1" x14ac:dyDescent="0.2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</row>
    <row r="50" spans="1:11" ht="15" customHeight="1" x14ac:dyDescent="0.2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</row>
    <row r="51" spans="1:11" ht="15" customHeight="1" x14ac:dyDescent="0.2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</row>
    <row r="52" spans="1:11" ht="15" customHeight="1" x14ac:dyDescent="0.2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</row>
    <row r="53" spans="1:11" ht="15" customHeight="1" x14ac:dyDescent="0.2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</row>
    <row r="54" spans="1:11" ht="15" customHeight="1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</row>
    <row r="55" spans="1:11" ht="15" customHeight="1" x14ac:dyDescent="0.2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</row>
    <row r="56" spans="1:11" ht="15" customHeight="1" x14ac:dyDescent="0.2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</row>
    <row r="57" spans="1:11" ht="15" customHeight="1" x14ac:dyDescent="0.2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</row>
    <row r="58" spans="1:11" ht="15" customHeight="1" x14ac:dyDescent="0.2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</row>
    <row r="59" spans="1:11" ht="15" customHeight="1" x14ac:dyDescent="0.2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</row>
    <row r="60" spans="1:11" ht="15" customHeight="1" x14ac:dyDescent="0.2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</row>
    <row r="61" spans="1:11" ht="15" customHeight="1" x14ac:dyDescent="0.2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</row>
    <row r="62" spans="1:11" ht="15" customHeight="1" x14ac:dyDescent="0.2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</row>
    <row r="63" spans="1:11" ht="15" customHeight="1" x14ac:dyDescent="0.2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</row>
    <row r="64" spans="1:11" ht="15" customHeight="1" x14ac:dyDescent="0.2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</row>
  </sheetData>
  <phoneticPr fontId="1" type="noConversion"/>
  <conditionalFormatting sqref="E25:E47">
    <cfRule type="cellIs" dxfId="43" priority="1" stopIfTrue="1" operator="lessThan">
      <formula>$T$19</formula>
    </cfRule>
    <cfRule type="cellIs" dxfId="42" priority="2" stopIfTrue="1" operator="greaterThan">
      <formula>$P$20</formula>
    </cfRule>
  </conditionalFormatting>
  <conditionalFormatting sqref="B2:K16">
    <cfRule type="expression" dxfId="41" priority="3" stopIfTrue="1">
      <formula>($S$11-$S$12)&lt;0</formula>
    </cfRule>
    <cfRule type="expression" dxfId="40" priority="4" stopIfTrue="1">
      <formula>($S$11-$S$12)&gt;0</formula>
    </cfRule>
  </conditionalFormatting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9457" r:id="rId4" name="TextBox1">
          <controlPr defaultSize="0" autoLine="0" linkedCell="S11" r:id="rId5">
            <anchor moveWithCells="1">
              <from>
                <xdr:col>4</xdr:col>
                <xdr:colOff>828675</xdr:colOff>
                <xdr:row>4</xdr:row>
                <xdr:rowOff>180975</xdr:rowOff>
              </from>
              <to>
                <xdr:col>4</xdr:col>
                <xdr:colOff>1743075</xdr:colOff>
                <xdr:row>6</xdr:row>
                <xdr:rowOff>9525</xdr:rowOff>
              </to>
            </anchor>
          </controlPr>
        </control>
      </mc:Choice>
      <mc:Fallback>
        <control shapeId="19457" r:id="rId4" name="TextBox1"/>
      </mc:Fallback>
    </mc:AlternateContent>
    <mc:AlternateContent xmlns:mc="http://schemas.openxmlformats.org/markup-compatibility/2006">
      <mc:Choice Requires="x14">
        <control shapeId="19458" r:id="rId6" name="TextBox2">
          <controlPr defaultSize="0" autoLine="0" linkedCell="S9" r:id="rId7">
            <anchor moveWithCells="1">
              <from>
                <xdr:col>5</xdr:col>
                <xdr:colOff>219075</xdr:colOff>
                <xdr:row>1</xdr:row>
                <xdr:rowOff>180975</xdr:rowOff>
              </from>
              <to>
                <xdr:col>5</xdr:col>
                <xdr:colOff>1066800</xdr:colOff>
                <xdr:row>3</xdr:row>
                <xdr:rowOff>28575</xdr:rowOff>
              </to>
            </anchor>
          </controlPr>
        </control>
      </mc:Choice>
      <mc:Fallback>
        <control shapeId="19458" r:id="rId6" name="TextBox2"/>
      </mc:Fallback>
    </mc:AlternateContent>
    <mc:AlternateContent xmlns:mc="http://schemas.openxmlformats.org/markup-compatibility/2006">
      <mc:Choice Requires="x14">
        <control shapeId="19459" r:id="rId8" name="TextBox4">
          <controlPr defaultSize="0" autoLine="0" autoPict="0" linkedCell="S8" r:id="rId9">
            <anchor moveWithCells="1">
              <from>
                <xdr:col>2</xdr:col>
                <xdr:colOff>571500</xdr:colOff>
                <xdr:row>1</xdr:row>
                <xdr:rowOff>171450</xdr:rowOff>
              </from>
              <to>
                <xdr:col>3</xdr:col>
                <xdr:colOff>809625</xdr:colOff>
                <xdr:row>3</xdr:row>
                <xdr:rowOff>19050</xdr:rowOff>
              </to>
            </anchor>
          </controlPr>
        </control>
      </mc:Choice>
      <mc:Fallback>
        <control shapeId="19459" r:id="rId8" name="TextBox4"/>
      </mc:Fallback>
    </mc:AlternateContent>
    <mc:AlternateContent xmlns:mc="http://schemas.openxmlformats.org/markup-compatibility/2006">
      <mc:Choice Requires="x14">
        <control shapeId="19460" r:id="rId10" name="TextBox5">
          <controlPr defaultSize="0" autoLine="0" autoPict="0" linkedCell="S16" r:id="rId11">
            <anchor moveWithCells="1">
              <from>
                <xdr:col>4</xdr:col>
                <xdr:colOff>0</xdr:colOff>
                <xdr:row>8</xdr:row>
                <xdr:rowOff>0</xdr:rowOff>
              </from>
              <to>
                <xdr:col>7</xdr:col>
                <xdr:colOff>123825</xdr:colOff>
                <xdr:row>11</xdr:row>
                <xdr:rowOff>0</xdr:rowOff>
              </to>
            </anchor>
          </controlPr>
        </control>
      </mc:Choice>
      <mc:Fallback>
        <control shapeId="19460" r:id="rId10" name="TextBox5"/>
      </mc:Fallback>
    </mc:AlternateContent>
  </control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3"/>
  <dimension ref="A2:T64"/>
  <sheetViews>
    <sheetView showGridLines="0" topLeftCell="A10" workbookViewId="0">
      <selection activeCell="E25" sqref="E25"/>
    </sheetView>
  </sheetViews>
  <sheetFormatPr defaultColWidth="11.42578125" defaultRowHeight="15" customHeight="1" x14ac:dyDescent="0.2"/>
  <cols>
    <col min="2" max="4" width="12.7109375" customWidth="1"/>
    <col min="5" max="5" width="34.5703125" customWidth="1"/>
    <col min="6" max="6" width="16.7109375" customWidth="1"/>
    <col min="7" max="90" width="12.7109375" customWidth="1"/>
  </cols>
  <sheetData>
    <row r="2" spans="2:19" ht="15" customHeight="1" x14ac:dyDescent="0.2">
      <c r="B2" s="2"/>
      <c r="C2" s="2"/>
      <c r="D2" s="2"/>
      <c r="E2" s="2"/>
      <c r="F2" s="2"/>
      <c r="G2" s="2"/>
      <c r="H2" s="2"/>
      <c r="I2" s="33"/>
      <c r="J2" s="33"/>
      <c r="K2" s="33"/>
      <c r="R2" s="25" t="s">
        <v>27</v>
      </c>
    </row>
    <row r="3" spans="2:19" ht="15" customHeight="1" x14ac:dyDescent="0.25">
      <c r="B3" s="2"/>
      <c r="C3" s="3" t="s">
        <v>0</v>
      </c>
      <c r="D3" s="4"/>
      <c r="E3" s="3" t="s">
        <v>1</v>
      </c>
      <c r="F3" s="5"/>
      <c r="G3" s="6"/>
      <c r="H3" s="2"/>
      <c r="I3" s="33"/>
      <c r="J3" s="33"/>
      <c r="K3" s="33"/>
      <c r="R3" s="25" t="s">
        <v>28</v>
      </c>
    </row>
    <row r="4" spans="2:19" ht="15" customHeight="1" x14ac:dyDescent="0.2">
      <c r="B4" s="2"/>
      <c r="C4" s="2"/>
      <c r="D4" s="2"/>
      <c r="E4" s="2"/>
      <c r="F4" s="2"/>
      <c r="G4" s="2"/>
      <c r="H4" s="2"/>
      <c r="I4" s="33"/>
      <c r="J4" s="33"/>
      <c r="K4" s="33"/>
    </row>
    <row r="5" spans="2:19" ht="15" customHeight="1" x14ac:dyDescent="0.2">
      <c r="B5" s="2"/>
      <c r="C5" s="2"/>
      <c r="D5" s="2"/>
      <c r="E5" s="2"/>
      <c r="F5" s="2"/>
      <c r="G5" s="2"/>
      <c r="H5" s="2"/>
      <c r="I5" s="33"/>
      <c r="J5" s="33"/>
      <c r="K5" s="33"/>
    </row>
    <row r="6" spans="2:19" ht="15" customHeight="1" x14ac:dyDescent="0.2">
      <c r="B6" s="2"/>
      <c r="C6" s="2"/>
      <c r="D6" s="2" t="s">
        <v>2</v>
      </c>
      <c r="E6" s="2"/>
      <c r="F6" s="7"/>
      <c r="G6" s="2"/>
      <c r="H6" s="8"/>
      <c r="I6" s="109"/>
      <c r="J6" s="33"/>
      <c r="K6" s="33"/>
      <c r="R6" t="s">
        <v>12</v>
      </c>
    </row>
    <row r="7" spans="2:19" ht="15" customHeight="1" x14ac:dyDescent="0.2">
      <c r="B7" s="2"/>
      <c r="C7" s="2"/>
      <c r="D7" s="2"/>
      <c r="E7" s="2"/>
      <c r="F7" s="7"/>
      <c r="G7" s="2"/>
      <c r="H7" s="2"/>
      <c r="I7" s="33"/>
      <c r="J7" s="33"/>
      <c r="K7" s="33"/>
    </row>
    <row r="8" spans="2:19" ht="15" customHeight="1" x14ac:dyDescent="0.2">
      <c r="B8" s="2"/>
      <c r="C8" s="2"/>
      <c r="D8" s="2"/>
      <c r="E8" s="2"/>
      <c r="F8" s="2"/>
      <c r="G8" s="2"/>
      <c r="H8" s="2"/>
      <c r="I8" s="33"/>
      <c r="J8" s="33"/>
      <c r="K8" s="33"/>
      <c r="R8" t="s">
        <v>13</v>
      </c>
      <c r="S8" t="s">
        <v>62</v>
      </c>
    </row>
    <row r="9" spans="2:19" ht="15" customHeight="1" x14ac:dyDescent="0.2">
      <c r="B9" s="2"/>
      <c r="C9" s="2"/>
      <c r="D9" s="2" t="s">
        <v>3</v>
      </c>
      <c r="E9" s="2"/>
      <c r="F9" s="2"/>
      <c r="G9" s="2"/>
      <c r="H9" s="2"/>
      <c r="I9" s="33"/>
      <c r="J9" s="33"/>
      <c r="K9" s="33"/>
      <c r="R9" t="s">
        <v>14</v>
      </c>
      <c r="S9" s="9" t="s">
        <v>38</v>
      </c>
    </row>
    <row r="10" spans="2:19" ht="15" customHeight="1" x14ac:dyDescent="0.2">
      <c r="B10" s="2"/>
      <c r="C10" s="2"/>
      <c r="D10" s="2"/>
      <c r="E10" s="2"/>
      <c r="F10" s="2"/>
      <c r="G10" s="2"/>
      <c r="H10" s="2"/>
      <c r="I10" s="33"/>
      <c r="J10" s="33"/>
      <c r="K10" s="33"/>
      <c r="R10" t="s">
        <v>15</v>
      </c>
      <c r="S10" s="9"/>
    </row>
    <row r="11" spans="2:19" ht="15" customHeight="1" x14ac:dyDescent="0.2">
      <c r="B11" s="2"/>
      <c r="C11" s="2"/>
      <c r="D11" s="2"/>
      <c r="E11" s="2"/>
      <c r="F11" s="2"/>
      <c r="G11" s="2"/>
      <c r="H11" s="2"/>
      <c r="I11" s="33"/>
      <c r="J11" s="33"/>
      <c r="K11" s="33"/>
      <c r="R11" t="s">
        <v>16</v>
      </c>
      <c r="S11" s="9" t="s">
        <v>38</v>
      </c>
    </row>
    <row r="12" spans="2:19" ht="15" customHeight="1" x14ac:dyDescent="0.2">
      <c r="B12" s="2"/>
      <c r="C12" s="2"/>
      <c r="D12" s="2"/>
      <c r="E12" s="2"/>
      <c r="F12" s="2"/>
      <c r="G12" s="2"/>
      <c r="H12" s="2"/>
      <c r="I12" s="33"/>
      <c r="J12" s="33"/>
      <c r="K12" s="33"/>
      <c r="R12" t="s">
        <v>17</v>
      </c>
      <c r="S12" s="9" t="s">
        <v>38</v>
      </c>
    </row>
    <row r="13" spans="2:19" ht="15" customHeight="1" x14ac:dyDescent="0.2">
      <c r="B13" s="2"/>
      <c r="C13" s="2"/>
      <c r="D13" s="2"/>
      <c r="E13" s="2"/>
      <c r="F13" s="2"/>
      <c r="G13" s="2"/>
      <c r="H13" s="2"/>
      <c r="I13" s="33"/>
      <c r="J13" s="33"/>
      <c r="K13" s="33"/>
      <c r="R13" t="s">
        <v>33</v>
      </c>
      <c r="S13" t="s">
        <v>52</v>
      </c>
    </row>
    <row r="14" spans="2:19" ht="15" customHeight="1" x14ac:dyDescent="0.2">
      <c r="B14" s="2"/>
      <c r="C14" s="2"/>
      <c r="D14" s="2"/>
      <c r="E14" s="2"/>
      <c r="F14" s="2"/>
      <c r="G14" s="2"/>
      <c r="H14" s="2"/>
      <c r="I14" s="33"/>
      <c r="J14" s="33"/>
      <c r="K14" s="33"/>
    </row>
    <row r="15" spans="2:19" ht="15" customHeight="1" x14ac:dyDescent="0.2">
      <c r="B15" s="2"/>
      <c r="C15" s="2"/>
      <c r="D15" s="2"/>
      <c r="E15" s="2"/>
      <c r="F15" s="2"/>
      <c r="G15" s="2"/>
      <c r="H15" s="2"/>
      <c r="I15" s="33"/>
      <c r="J15" s="33"/>
      <c r="K15" s="33"/>
    </row>
    <row r="16" spans="2:19" ht="15" customHeight="1" x14ac:dyDescent="0.2">
      <c r="B16" s="2"/>
      <c r="C16" s="2"/>
      <c r="D16" s="2"/>
      <c r="E16" s="2"/>
      <c r="F16" s="2"/>
      <c r="G16" s="2"/>
      <c r="H16" s="2"/>
      <c r="I16" s="33"/>
      <c r="J16" s="33"/>
      <c r="K16" s="33"/>
      <c r="L16" s="10"/>
      <c r="R16" t="s">
        <v>31</v>
      </c>
      <c r="S16" s="34" t="s">
        <v>38</v>
      </c>
    </row>
    <row r="17" spans="2:20" ht="15" customHeight="1" x14ac:dyDescent="0.2">
      <c r="I17" s="33"/>
      <c r="J17" s="33"/>
      <c r="K17" s="33"/>
      <c r="L17" s="10"/>
      <c r="R17" t="s">
        <v>32</v>
      </c>
      <c r="S17" t="s">
        <v>18</v>
      </c>
    </row>
    <row r="18" spans="2:20" ht="15" customHeight="1" x14ac:dyDescent="0.2">
      <c r="L18" s="10"/>
    </row>
    <row r="19" spans="2:20" ht="15" customHeight="1" x14ac:dyDescent="0.2">
      <c r="B19" s="10"/>
      <c r="C19" s="13" t="s">
        <v>5</v>
      </c>
      <c r="D19" s="14"/>
      <c r="E19" s="103" t="s">
        <v>74</v>
      </c>
      <c r="F19" s="11" t="s">
        <v>86</v>
      </c>
      <c r="G19" s="10"/>
      <c r="H19" s="10"/>
      <c r="I19" s="10"/>
      <c r="K19" s="10"/>
      <c r="R19" t="s">
        <v>26</v>
      </c>
      <c r="T19">
        <f>Spezifikation!E8</f>
        <v>25</v>
      </c>
    </row>
    <row r="20" spans="2:20" ht="15" customHeight="1" thickBot="1" x14ac:dyDescent="0.25">
      <c r="B20" s="16"/>
      <c r="C20" s="15"/>
      <c r="D20" s="16"/>
      <c r="E20" s="108" t="s">
        <v>75</v>
      </c>
      <c r="F20" s="12"/>
      <c r="G20" s="10"/>
      <c r="O20" t="s">
        <v>19</v>
      </c>
      <c r="P20">
        <f>Spezifikation!G8</f>
        <v>38</v>
      </c>
    </row>
    <row r="21" spans="2:20" ht="15" customHeight="1" x14ac:dyDescent="0.2">
      <c r="B21" s="14"/>
      <c r="C21" s="17"/>
      <c r="D21" s="21"/>
      <c r="E21" s="104"/>
      <c r="F21" s="10"/>
      <c r="G21" s="10"/>
    </row>
    <row r="22" spans="2:20" ht="15.75" customHeight="1" x14ac:dyDescent="0.2">
      <c r="B22" s="29" t="s">
        <v>6</v>
      </c>
      <c r="C22" s="27" t="s">
        <v>76</v>
      </c>
      <c r="D22" s="26" t="s">
        <v>7</v>
      </c>
      <c r="E22" s="105" t="s">
        <v>8</v>
      </c>
      <c r="F22" s="28" t="s">
        <v>8</v>
      </c>
      <c r="G22" s="10"/>
      <c r="N22" t="s">
        <v>21</v>
      </c>
      <c r="P22" t="e">
        <f>Spezifikation!#REF!</f>
        <v>#REF!</v>
      </c>
    </row>
    <row r="23" spans="2:20" ht="20.100000000000001" customHeight="1" x14ac:dyDescent="0.2">
      <c r="B23" s="29"/>
      <c r="C23" s="27"/>
      <c r="D23" s="26"/>
      <c r="E23" s="105"/>
      <c r="F23" s="28"/>
      <c r="G23" s="10"/>
    </row>
    <row r="24" spans="2:20" ht="20.100000000000001" customHeight="1" thickBot="1" x14ac:dyDescent="0.25">
      <c r="B24" s="32" t="s">
        <v>9</v>
      </c>
      <c r="C24" s="31" t="s">
        <v>77</v>
      </c>
      <c r="D24" s="30" t="s">
        <v>10</v>
      </c>
      <c r="E24" s="105" t="str">
        <f>Spezifikation!I8</f>
        <v>[mV]</v>
      </c>
      <c r="F24" s="113" t="s">
        <v>11</v>
      </c>
      <c r="G24" s="10"/>
      <c r="N24" t="s">
        <v>22</v>
      </c>
      <c r="P24" t="e">
        <f>Spezifikation!#REF!</f>
        <v>#REF!</v>
      </c>
    </row>
    <row r="25" spans="2:20" ht="20.100000000000001" customHeight="1" thickBot="1" x14ac:dyDescent="0.25">
      <c r="B25" s="114">
        <f>Sensor1!B25</f>
        <v>49.888200809523809</v>
      </c>
      <c r="C25" s="75"/>
      <c r="D25" s="77">
        <f>Sensor1!D25</f>
        <v>998.78070680952374</v>
      </c>
      <c r="E25" s="106">
        <f>1013*F25/D25*1000</f>
        <v>0</v>
      </c>
      <c r="F25">
        <f>Messblatt!U7</f>
        <v>0</v>
      </c>
      <c r="G25" s="10"/>
    </row>
    <row r="26" spans="2:20" ht="20.100000000000001" customHeight="1" thickBot="1" x14ac:dyDescent="0.25">
      <c r="B26" s="114">
        <f>Sensor1!B26</f>
        <v>45.167634190476193</v>
      </c>
      <c r="C26" s="101"/>
      <c r="D26" s="77">
        <f>Sensor1!D26</f>
        <v>998.11833709523819</v>
      </c>
      <c r="E26" s="107">
        <f t="shared" ref="E26:E35" si="0">1013*F26/D26*1000</f>
        <v>0</v>
      </c>
      <c r="F26">
        <f>Messblatt!U8</f>
        <v>0</v>
      </c>
      <c r="G26" s="10"/>
      <c r="N26" t="s">
        <v>23</v>
      </c>
      <c r="P26" t="e">
        <f>Spezifikation!#REF!</f>
        <v>#REF!</v>
      </c>
    </row>
    <row r="27" spans="2:20" ht="20.100000000000001" customHeight="1" thickBot="1" x14ac:dyDescent="0.25">
      <c r="B27" s="114">
        <f>Sensor1!B27</f>
        <v>40.322132571428575</v>
      </c>
      <c r="C27" s="76"/>
      <c r="D27" s="77">
        <f>Sensor1!D27</f>
        <v>997.20788166666694</v>
      </c>
      <c r="E27" s="107">
        <f t="shared" si="0"/>
        <v>0</v>
      </c>
      <c r="F27">
        <f>Messblatt!U9</f>
        <v>0</v>
      </c>
      <c r="G27" s="10"/>
      <c r="H27" s="102"/>
    </row>
    <row r="28" spans="2:20" ht="20.100000000000001" customHeight="1" thickBot="1" x14ac:dyDescent="0.25">
      <c r="B28" s="114">
        <f>Sensor1!B28</f>
        <v>35.403038619047621</v>
      </c>
      <c r="C28" s="76"/>
      <c r="D28" s="77">
        <f>Sensor1!D28</f>
        <v>996.67720538095227</v>
      </c>
      <c r="E28" s="107">
        <f t="shared" si="0"/>
        <v>0</v>
      </c>
      <c r="F28">
        <f>Messblatt!U10</f>
        <v>0</v>
      </c>
      <c r="G28" s="10"/>
      <c r="H28" s="102"/>
      <c r="N28" t="s">
        <v>25</v>
      </c>
      <c r="P28">
        <f>Spezifikation!E12</f>
        <v>0</v>
      </c>
    </row>
    <row r="29" spans="2:20" ht="20.100000000000001" customHeight="1" thickBot="1" x14ac:dyDescent="0.25">
      <c r="B29" s="114">
        <f>Sensor1!B29</f>
        <v>30.49292776190476</v>
      </c>
      <c r="C29" s="76"/>
      <c r="D29" s="77">
        <f>Sensor1!D29</f>
        <v>996.04944228571412</v>
      </c>
      <c r="E29" s="107">
        <f t="shared" si="0"/>
        <v>0</v>
      </c>
      <c r="F29">
        <f>Messblatt!U11</f>
        <v>0</v>
      </c>
      <c r="G29" s="10"/>
      <c r="H29" s="102"/>
      <c r="O29" t="s">
        <v>19</v>
      </c>
      <c r="P29">
        <f>Spezifikation!G12</f>
        <v>0</v>
      </c>
    </row>
    <row r="30" spans="2:20" ht="20.100000000000001" customHeight="1" thickBot="1" x14ac:dyDescent="0.25">
      <c r="B30" s="114">
        <f>Sensor1!B30</f>
        <v>25.54915304761905</v>
      </c>
      <c r="C30" s="76"/>
      <c r="D30" s="77">
        <f>Sensor1!D30</f>
        <v>995.695151333333</v>
      </c>
      <c r="E30" s="107">
        <f t="shared" si="0"/>
        <v>0</v>
      </c>
      <c r="F30">
        <f>Messblatt!U12</f>
        <v>0</v>
      </c>
      <c r="G30" s="10"/>
      <c r="H30" s="102"/>
    </row>
    <row r="31" spans="2:20" ht="20.100000000000001" customHeight="1" thickBot="1" x14ac:dyDescent="0.25">
      <c r="B31" s="114">
        <f>Sensor1!B31</f>
        <v>20.619597904761907</v>
      </c>
      <c r="C31" s="76"/>
      <c r="D31" s="77">
        <f>Sensor1!D31</f>
        <v>995.65958938095253</v>
      </c>
      <c r="E31" s="107">
        <f t="shared" si="0"/>
        <v>0</v>
      </c>
      <c r="F31">
        <f>Messblatt!U13</f>
        <v>0</v>
      </c>
      <c r="G31" s="10"/>
      <c r="H31" s="102"/>
    </row>
    <row r="32" spans="2:20" ht="20.100000000000001" customHeight="1" thickBot="1" x14ac:dyDescent="0.25">
      <c r="B32" s="114">
        <f>Sensor1!B32</f>
        <v>15.699361238095234</v>
      </c>
      <c r="C32" s="76"/>
      <c r="D32" s="77">
        <f>Sensor1!D32</f>
        <v>995.68402723809538</v>
      </c>
      <c r="E32" s="107">
        <f t="shared" si="0"/>
        <v>0</v>
      </c>
      <c r="F32">
        <f>Messblatt!U14</f>
        <v>0</v>
      </c>
      <c r="G32" s="10"/>
      <c r="H32" s="102"/>
    </row>
    <row r="33" spans="2:8" ht="20.100000000000001" customHeight="1" thickBot="1" x14ac:dyDescent="0.25">
      <c r="B33" s="114">
        <f>Sensor1!B33</f>
        <v>10.741406428571429</v>
      </c>
      <c r="C33" s="76"/>
      <c r="D33" s="77">
        <f>Sensor1!D33</f>
        <v>995.89102752380961</v>
      </c>
      <c r="E33" s="107">
        <f t="shared" si="0"/>
        <v>0</v>
      </c>
      <c r="F33">
        <f>Messblatt!U15</f>
        <v>0</v>
      </c>
      <c r="G33" s="10"/>
      <c r="H33" s="102"/>
    </row>
    <row r="34" spans="2:8" ht="20.100000000000001" customHeight="1" thickBot="1" x14ac:dyDescent="0.25">
      <c r="B34" s="114">
        <f>Sensor1!B34</f>
        <v>5.7755830952380949</v>
      </c>
      <c r="C34" s="76"/>
      <c r="D34" s="77">
        <f>Sensor1!D34</f>
        <v>995.89616233333334</v>
      </c>
      <c r="E34" s="107">
        <f t="shared" si="0"/>
        <v>0</v>
      </c>
      <c r="F34">
        <f>Messblatt!U16</f>
        <v>0</v>
      </c>
      <c r="G34" s="10"/>
    </row>
    <row r="35" spans="2:8" ht="20.100000000000001" customHeight="1" x14ac:dyDescent="0.2">
      <c r="B35" s="114">
        <f>Sensor1!B35</f>
        <v>0.83779804761904753</v>
      </c>
      <c r="C35" s="76"/>
      <c r="D35" s="77">
        <f>Sensor1!D35</f>
        <v>995.89987123809533</v>
      </c>
      <c r="E35" s="107">
        <f t="shared" si="0"/>
        <v>0</v>
      </c>
      <c r="F35">
        <f>Messblatt!U17</f>
        <v>0</v>
      </c>
      <c r="G35" s="10"/>
    </row>
    <row r="36" spans="2:8" ht="20.100000000000001" customHeight="1" x14ac:dyDescent="0.2">
      <c r="B36" s="110"/>
      <c r="C36" s="76"/>
      <c r="D36" s="78"/>
      <c r="E36" s="107"/>
      <c r="F36" s="19"/>
      <c r="G36" s="10"/>
    </row>
    <row r="37" spans="2:8" ht="20.100000000000001" customHeight="1" x14ac:dyDescent="0.2">
      <c r="B37" s="110"/>
      <c r="C37" s="76"/>
      <c r="D37" s="78"/>
      <c r="E37" s="107"/>
      <c r="F37" s="19"/>
      <c r="G37" s="10"/>
    </row>
    <row r="38" spans="2:8" ht="20.100000000000001" customHeight="1" x14ac:dyDescent="0.2">
      <c r="B38" s="110"/>
      <c r="C38" s="76"/>
      <c r="D38" s="78"/>
      <c r="E38" s="107"/>
      <c r="F38" s="19"/>
      <c r="G38" s="10"/>
    </row>
    <row r="39" spans="2:8" ht="20.100000000000001" customHeight="1" x14ac:dyDescent="0.2">
      <c r="B39" s="110"/>
      <c r="C39" s="76"/>
      <c r="D39" s="78"/>
      <c r="E39" s="107"/>
      <c r="F39" s="19"/>
      <c r="G39" s="10"/>
    </row>
    <row r="40" spans="2:8" ht="20.100000000000001" customHeight="1" x14ac:dyDescent="0.2">
      <c r="B40" s="110"/>
      <c r="C40" s="76"/>
      <c r="D40" s="78"/>
      <c r="E40" s="107"/>
      <c r="F40" s="19"/>
      <c r="G40" s="10"/>
    </row>
    <row r="41" spans="2:8" ht="20.100000000000001" customHeight="1" x14ac:dyDescent="0.2">
      <c r="B41" s="110"/>
      <c r="C41" s="76"/>
      <c r="D41" s="78"/>
      <c r="E41" s="107"/>
      <c r="F41" s="19"/>
      <c r="G41" s="10"/>
    </row>
    <row r="42" spans="2:8" ht="20.100000000000001" customHeight="1" x14ac:dyDescent="0.2">
      <c r="B42" s="110"/>
      <c r="C42" s="76"/>
      <c r="D42" s="78"/>
      <c r="E42" s="107"/>
      <c r="F42" s="19"/>
      <c r="G42" s="10"/>
    </row>
    <row r="43" spans="2:8" ht="20.100000000000001" customHeight="1" x14ac:dyDescent="0.2">
      <c r="B43" s="110"/>
      <c r="C43" s="76"/>
      <c r="D43" s="78"/>
      <c r="E43" s="107"/>
      <c r="F43" s="19"/>
      <c r="G43" s="10"/>
    </row>
    <row r="44" spans="2:8" ht="20.100000000000001" customHeight="1" x14ac:dyDescent="0.2">
      <c r="B44" s="110"/>
      <c r="C44" s="76"/>
      <c r="D44" s="78"/>
      <c r="E44" s="107"/>
      <c r="F44" s="19"/>
      <c r="G44" s="10"/>
    </row>
    <row r="45" spans="2:8" ht="15" customHeight="1" x14ac:dyDescent="0.2">
      <c r="B45" s="110"/>
      <c r="C45" s="76"/>
      <c r="D45" s="78"/>
      <c r="E45" s="107"/>
      <c r="F45" s="19"/>
      <c r="G45" s="10"/>
    </row>
    <row r="46" spans="2:8" ht="15" customHeight="1" x14ac:dyDescent="0.2">
      <c r="B46" s="110"/>
      <c r="C46" s="76"/>
      <c r="D46" s="78"/>
      <c r="E46" s="107"/>
      <c r="F46" s="19"/>
    </row>
    <row r="47" spans="2:8" ht="15" customHeight="1" x14ac:dyDescent="0.2">
      <c r="B47" s="110"/>
      <c r="C47" s="76"/>
      <c r="D47" s="78"/>
      <c r="E47" s="107"/>
      <c r="F47" s="19"/>
    </row>
    <row r="49" spans="1:11" ht="15" customHeight="1" x14ac:dyDescent="0.2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</row>
    <row r="50" spans="1:11" ht="15" customHeight="1" x14ac:dyDescent="0.2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</row>
    <row r="51" spans="1:11" ht="15" customHeight="1" x14ac:dyDescent="0.2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</row>
    <row r="52" spans="1:11" ht="15" customHeight="1" x14ac:dyDescent="0.2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</row>
    <row r="53" spans="1:11" ht="15" customHeight="1" x14ac:dyDescent="0.2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</row>
    <row r="54" spans="1:11" ht="15" customHeight="1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</row>
    <row r="55" spans="1:11" ht="15" customHeight="1" x14ac:dyDescent="0.2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</row>
    <row r="56" spans="1:11" ht="15" customHeight="1" x14ac:dyDescent="0.2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</row>
    <row r="57" spans="1:11" ht="15" customHeight="1" x14ac:dyDescent="0.2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</row>
    <row r="58" spans="1:11" ht="15" customHeight="1" x14ac:dyDescent="0.2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</row>
    <row r="59" spans="1:11" ht="15" customHeight="1" x14ac:dyDescent="0.2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</row>
    <row r="60" spans="1:11" ht="15" customHeight="1" x14ac:dyDescent="0.2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</row>
    <row r="61" spans="1:11" ht="15" customHeight="1" x14ac:dyDescent="0.2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</row>
    <row r="62" spans="1:11" ht="15" customHeight="1" x14ac:dyDescent="0.2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</row>
    <row r="63" spans="1:11" ht="15" customHeight="1" x14ac:dyDescent="0.2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</row>
    <row r="64" spans="1:11" ht="15" customHeight="1" x14ac:dyDescent="0.2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</row>
  </sheetData>
  <phoneticPr fontId="1" type="noConversion"/>
  <conditionalFormatting sqref="E25:E47">
    <cfRule type="cellIs" dxfId="39" priority="1" stopIfTrue="1" operator="lessThan">
      <formula>$T$19</formula>
    </cfRule>
    <cfRule type="cellIs" dxfId="38" priority="2" stopIfTrue="1" operator="greaterThan">
      <formula>$P$20</formula>
    </cfRule>
  </conditionalFormatting>
  <conditionalFormatting sqref="B2:K16">
    <cfRule type="expression" dxfId="37" priority="3" stopIfTrue="1">
      <formula>($S$11-$S$12)&lt;0</formula>
    </cfRule>
    <cfRule type="expression" dxfId="36" priority="4" stopIfTrue="1">
      <formula>($S$11-$S$12)&gt;0</formula>
    </cfRule>
  </conditionalFormatting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20481" r:id="rId4" name="TextBox1">
          <controlPr defaultSize="0" autoLine="0" linkedCell="S11" r:id="rId5">
            <anchor moveWithCells="1">
              <from>
                <xdr:col>4</xdr:col>
                <xdr:colOff>828675</xdr:colOff>
                <xdr:row>4</xdr:row>
                <xdr:rowOff>180975</xdr:rowOff>
              </from>
              <to>
                <xdr:col>4</xdr:col>
                <xdr:colOff>1743075</xdr:colOff>
                <xdr:row>6</xdr:row>
                <xdr:rowOff>9525</xdr:rowOff>
              </to>
            </anchor>
          </controlPr>
        </control>
      </mc:Choice>
      <mc:Fallback>
        <control shapeId="20481" r:id="rId4" name="TextBox1"/>
      </mc:Fallback>
    </mc:AlternateContent>
    <mc:AlternateContent xmlns:mc="http://schemas.openxmlformats.org/markup-compatibility/2006">
      <mc:Choice Requires="x14">
        <control shapeId="20482" r:id="rId6" name="TextBox2">
          <controlPr defaultSize="0" autoLine="0" linkedCell="S9" r:id="rId7">
            <anchor moveWithCells="1">
              <from>
                <xdr:col>5</xdr:col>
                <xdr:colOff>219075</xdr:colOff>
                <xdr:row>1</xdr:row>
                <xdr:rowOff>180975</xdr:rowOff>
              </from>
              <to>
                <xdr:col>5</xdr:col>
                <xdr:colOff>1066800</xdr:colOff>
                <xdr:row>3</xdr:row>
                <xdr:rowOff>28575</xdr:rowOff>
              </to>
            </anchor>
          </controlPr>
        </control>
      </mc:Choice>
      <mc:Fallback>
        <control shapeId="20482" r:id="rId6" name="TextBox2"/>
      </mc:Fallback>
    </mc:AlternateContent>
    <mc:AlternateContent xmlns:mc="http://schemas.openxmlformats.org/markup-compatibility/2006">
      <mc:Choice Requires="x14">
        <control shapeId="20483" r:id="rId8" name="TextBox4">
          <controlPr defaultSize="0" autoLine="0" autoPict="0" linkedCell="S8" r:id="rId9">
            <anchor moveWithCells="1">
              <from>
                <xdr:col>2</xdr:col>
                <xdr:colOff>571500</xdr:colOff>
                <xdr:row>1</xdr:row>
                <xdr:rowOff>171450</xdr:rowOff>
              </from>
              <to>
                <xdr:col>3</xdr:col>
                <xdr:colOff>809625</xdr:colOff>
                <xdr:row>3</xdr:row>
                <xdr:rowOff>19050</xdr:rowOff>
              </to>
            </anchor>
          </controlPr>
        </control>
      </mc:Choice>
      <mc:Fallback>
        <control shapeId="20483" r:id="rId8" name="TextBox4"/>
      </mc:Fallback>
    </mc:AlternateContent>
    <mc:AlternateContent xmlns:mc="http://schemas.openxmlformats.org/markup-compatibility/2006">
      <mc:Choice Requires="x14">
        <control shapeId="20484" r:id="rId10" name="TextBox5">
          <controlPr defaultSize="0" autoLine="0" autoPict="0" linkedCell="S16" r:id="rId11">
            <anchor moveWithCells="1">
              <from>
                <xdr:col>4</xdr:col>
                <xdr:colOff>0</xdr:colOff>
                <xdr:row>8</xdr:row>
                <xdr:rowOff>0</xdr:rowOff>
              </from>
              <to>
                <xdr:col>7</xdr:col>
                <xdr:colOff>123825</xdr:colOff>
                <xdr:row>11</xdr:row>
                <xdr:rowOff>0</xdr:rowOff>
              </to>
            </anchor>
          </controlPr>
        </control>
      </mc:Choice>
      <mc:Fallback>
        <control shapeId="20484" r:id="rId10" name="TextBox5"/>
      </mc:Fallback>
    </mc:AlternateContent>
  </control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4"/>
  <dimension ref="A2:T64"/>
  <sheetViews>
    <sheetView showGridLines="0" topLeftCell="A16" workbookViewId="0">
      <selection activeCell="F25" sqref="F25:F35"/>
    </sheetView>
  </sheetViews>
  <sheetFormatPr defaultColWidth="11.42578125" defaultRowHeight="15" customHeight="1" x14ac:dyDescent="0.2"/>
  <cols>
    <col min="2" max="4" width="12.7109375" customWidth="1"/>
    <col min="5" max="5" width="34.5703125" customWidth="1"/>
    <col min="6" max="6" width="16.7109375" customWidth="1"/>
    <col min="7" max="90" width="12.7109375" customWidth="1"/>
  </cols>
  <sheetData>
    <row r="2" spans="2:19" ht="15" customHeight="1" x14ac:dyDescent="0.2">
      <c r="B2" s="2"/>
      <c r="C2" s="2"/>
      <c r="D2" s="2"/>
      <c r="E2" s="2"/>
      <c r="F2" s="2"/>
      <c r="G2" s="2"/>
      <c r="H2" s="2"/>
      <c r="I2" s="33"/>
      <c r="J2" s="33"/>
      <c r="K2" s="33"/>
      <c r="R2" s="25" t="s">
        <v>27</v>
      </c>
    </row>
    <row r="3" spans="2:19" ht="15" customHeight="1" x14ac:dyDescent="0.25">
      <c r="B3" s="2"/>
      <c r="C3" s="3" t="s">
        <v>0</v>
      </c>
      <c r="D3" s="4"/>
      <c r="E3" s="3" t="s">
        <v>1</v>
      </c>
      <c r="F3" s="5"/>
      <c r="G3" s="6"/>
      <c r="H3" s="2"/>
      <c r="I3" s="33"/>
      <c r="J3" s="33"/>
      <c r="K3" s="33"/>
      <c r="R3" s="25" t="s">
        <v>28</v>
      </c>
    </row>
    <row r="4" spans="2:19" ht="15" customHeight="1" x14ac:dyDescent="0.2">
      <c r="B4" s="2"/>
      <c r="C4" s="2"/>
      <c r="D4" s="2"/>
      <c r="E4" s="2"/>
      <c r="F4" s="2"/>
      <c r="G4" s="2"/>
      <c r="H4" s="2"/>
      <c r="I4" s="33"/>
      <c r="J4" s="33"/>
      <c r="K4" s="33"/>
    </row>
    <row r="5" spans="2:19" ht="15" customHeight="1" x14ac:dyDescent="0.2">
      <c r="B5" s="2"/>
      <c r="C5" s="2"/>
      <c r="D5" s="2"/>
      <c r="E5" s="2"/>
      <c r="F5" s="2"/>
      <c r="G5" s="2"/>
      <c r="H5" s="2"/>
      <c r="I5" s="33"/>
      <c r="J5" s="33"/>
      <c r="K5" s="33"/>
    </row>
    <row r="6" spans="2:19" ht="15" customHeight="1" x14ac:dyDescent="0.2">
      <c r="B6" s="2"/>
      <c r="C6" s="2"/>
      <c r="D6" s="2" t="s">
        <v>2</v>
      </c>
      <c r="E6" s="2"/>
      <c r="F6" s="7"/>
      <c r="G6" s="2"/>
      <c r="H6" s="8"/>
      <c r="I6" s="109"/>
      <c r="J6" s="33"/>
      <c r="K6" s="33"/>
      <c r="R6" t="s">
        <v>12</v>
      </c>
    </row>
    <row r="7" spans="2:19" ht="15" customHeight="1" x14ac:dyDescent="0.2">
      <c r="B7" s="2"/>
      <c r="C7" s="2"/>
      <c r="D7" s="2"/>
      <c r="E7" s="2"/>
      <c r="F7" s="7"/>
      <c r="G7" s="2"/>
      <c r="H7" s="2"/>
      <c r="I7" s="33"/>
      <c r="J7" s="33"/>
      <c r="K7" s="33"/>
    </row>
    <row r="8" spans="2:19" ht="15" customHeight="1" x14ac:dyDescent="0.2">
      <c r="B8" s="2"/>
      <c r="C8" s="2"/>
      <c r="D8" s="2"/>
      <c r="E8" s="2"/>
      <c r="F8" s="2"/>
      <c r="G8" s="2"/>
      <c r="H8" s="2"/>
      <c r="I8" s="33"/>
      <c r="J8" s="33"/>
      <c r="K8" s="33"/>
      <c r="R8" t="s">
        <v>13</v>
      </c>
      <c r="S8" t="s">
        <v>62</v>
      </c>
    </row>
    <row r="9" spans="2:19" ht="15" customHeight="1" x14ac:dyDescent="0.2">
      <c r="B9" s="2"/>
      <c r="C9" s="2"/>
      <c r="D9" s="2" t="s">
        <v>3</v>
      </c>
      <c r="E9" s="2"/>
      <c r="F9" s="2"/>
      <c r="G9" s="2"/>
      <c r="H9" s="2"/>
      <c r="I9" s="33"/>
      <c r="J9" s="33"/>
      <c r="K9" s="33"/>
      <c r="R9" t="s">
        <v>14</v>
      </c>
      <c r="S9" s="9" t="s">
        <v>38</v>
      </c>
    </row>
    <row r="10" spans="2:19" ht="15" customHeight="1" x14ac:dyDescent="0.2">
      <c r="B10" s="2"/>
      <c r="C10" s="2"/>
      <c r="D10" s="2"/>
      <c r="E10" s="2"/>
      <c r="F10" s="2"/>
      <c r="G10" s="2"/>
      <c r="H10" s="2"/>
      <c r="I10" s="33"/>
      <c r="J10" s="33"/>
      <c r="K10" s="33"/>
      <c r="R10" t="s">
        <v>15</v>
      </c>
      <c r="S10" s="9"/>
    </row>
    <row r="11" spans="2:19" ht="15" customHeight="1" x14ac:dyDescent="0.2">
      <c r="B11" s="2"/>
      <c r="C11" s="2"/>
      <c r="D11" s="2"/>
      <c r="E11" s="2"/>
      <c r="F11" s="2"/>
      <c r="G11" s="2"/>
      <c r="H11" s="2"/>
      <c r="I11" s="33"/>
      <c r="J11" s="33"/>
      <c r="K11" s="33"/>
      <c r="R11" t="s">
        <v>16</v>
      </c>
      <c r="S11" s="9" t="s">
        <v>38</v>
      </c>
    </row>
    <row r="12" spans="2:19" ht="15" customHeight="1" x14ac:dyDescent="0.2">
      <c r="B12" s="2"/>
      <c r="C12" s="2"/>
      <c r="D12" s="2"/>
      <c r="E12" s="2"/>
      <c r="F12" s="2"/>
      <c r="G12" s="2"/>
      <c r="H12" s="2"/>
      <c r="I12" s="33"/>
      <c r="J12" s="33"/>
      <c r="K12" s="33"/>
      <c r="R12" t="s">
        <v>17</v>
      </c>
      <c r="S12" s="9" t="s">
        <v>38</v>
      </c>
    </row>
    <row r="13" spans="2:19" ht="15" customHeight="1" x14ac:dyDescent="0.2">
      <c r="B13" s="2"/>
      <c r="C13" s="2"/>
      <c r="D13" s="2"/>
      <c r="E13" s="2"/>
      <c r="F13" s="2"/>
      <c r="G13" s="2"/>
      <c r="H13" s="2"/>
      <c r="I13" s="33"/>
      <c r="J13" s="33"/>
      <c r="K13" s="33"/>
      <c r="R13" t="s">
        <v>33</v>
      </c>
      <c r="S13" t="s">
        <v>52</v>
      </c>
    </row>
    <row r="14" spans="2:19" ht="15" customHeight="1" x14ac:dyDescent="0.2">
      <c r="B14" s="2"/>
      <c r="C14" s="2"/>
      <c r="D14" s="2"/>
      <c r="E14" s="2"/>
      <c r="F14" s="2"/>
      <c r="G14" s="2"/>
      <c r="H14" s="2"/>
      <c r="I14" s="33"/>
      <c r="J14" s="33"/>
      <c r="K14" s="33"/>
    </row>
    <row r="15" spans="2:19" ht="15" customHeight="1" x14ac:dyDescent="0.2">
      <c r="B15" s="2"/>
      <c r="C15" s="2"/>
      <c r="D15" s="2"/>
      <c r="E15" s="2"/>
      <c r="F15" s="2"/>
      <c r="G15" s="2"/>
      <c r="H15" s="2"/>
      <c r="I15" s="33"/>
      <c r="J15" s="33"/>
      <c r="K15" s="33"/>
    </row>
    <row r="16" spans="2:19" ht="15" customHeight="1" x14ac:dyDescent="0.2">
      <c r="B16" s="2"/>
      <c r="C16" s="2"/>
      <c r="D16" s="2"/>
      <c r="E16" s="2"/>
      <c r="F16" s="2"/>
      <c r="G16" s="2"/>
      <c r="H16" s="2"/>
      <c r="I16" s="33"/>
      <c r="J16" s="33"/>
      <c r="K16" s="33"/>
      <c r="L16" s="10"/>
      <c r="R16" t="s">
        <v>31</v>
      </c>
      <c r="S16" s="34" t="s">
        <v>38</v>
      </c>
    </row>
    <row r="17" spans="2:20" ht="15" customHeight="1" x14ac:dyDescent="0.2">
      <c r="I17" s="33"/>
      <c r="J17" s="33"/>
      <c r="K17" s="33"/>
      <c r="L17" s="10"/>
      <c r="R17" t="s">
        <v>32</v>
      </c>
      <c r="S17" t="s">
        <v>18</v>
      </c>
    </row>
    <row r="18" spans="2:20" ht="15" customHeight="1" x14ac:dyDescent="0.2">
      <c r="L18" s="10"/>
    </row>
    <row r="19" spans="2:20" ht="15" customHeight="1" x14ac:dyDescent="0.2">
      <c r="B19" s="10"/>
      <c r="C19" s="13" t="s">
        <v>5</v>
      </c>
      <c r="D19" s="14"/>
      <c r="E19" s="103" t="s">
        <v>74</v>
      </c>
      <c r="F19" s="11" t="s">
        <v>86</v>
      </c>
      <c r="G19" s="10"/>
      <c r="H19" s="10"/>
      <c r="I19" s="10"/>
      <c r="K19" s="10"/>
      <c r="R19" t="s">
        <v>26</v>
      </c>
      <c r="T19">
        <f>Spezifikation!E8</f>
        <v>25</v>
      </c>
    </row>
    <row r="20" spans="2:20" ht="15" customHeight="1" thickBot="1" x14ac:dyDescent="0.25">
      <c r="B20" s="16"/>
      <c r="C20" s="15"/>
      <c r="D20" s="16"/>
      <c r="E20" s="108" t="s">
        <v>75</v>
      </c>
      <c r="F20" s="12"/>
      <c r="G20" s="10"/>
      <c r="O20" t="s">
        <v>19</v>
      </c>
      <c r="P20">
        <f>Spezifikation!G8</f>
        <v>38</v>
      </c>
    </row>
    <row r="21" spans="2:20" ht="15" customHeight="1" x14ac:dyDescent="0.2">
      <c r="B21" s="14"/>
      <c r="C21" s="17"/>
      <c r="D21" s="21"/>
      <c r="E21" s="104"/>
      <c r="F21" s="10"/>
      <c r="G21" s="10"/>
    </row>
    <row r="22" spans="2:20" ht="15.75" customHeight="1" x14ac:dyDescent="0.2">
      <c r="B22" s="29" t="s">
        <v>6</v>
      </c>
      <c r="C22" s="27" t="s">
        <v>76</v>
      </c>
      <c r="D22" s="26" t="s">
        <v>7</v>
      </c>
      <c r="E22" s="105" t="s">
        <v>8</v>
      </c>
      <c r="F22" s="28" t="s">
        <v>8</v>
      </c>
      <c r="G22" s="10"/>
      <c r="N22" t="s">
        <v>21</v>
      </c>
      <c r="P22" t="e">
        <f>Spezifikation!#REF!</f>
        <v>#REF!</v>
      </c>
    </row>
    <row r="23" spans="2:20" ht="20.100000000000001" customHeight="1" x14ac:dyDescent="0.2">
      <c r="B23" s="29"/>
      <c r="C23" s="27"/>
      <c r="D23" s="26"/>
      <c r="E23" s="105"/>
      <c r="F23" s="28"/>
      <c r="G23" s="10"/>
    </row>
    <row r="24" spans="2:20" ht="20.100000000000001" customHeight="1" thickBot="1" x14ac:dyDescent="0.25">
      <c r="B24" s="32" t="s">
        <v>9</v>
      </c>
      <c r="C24" s="31" t="s">
        <v>77</v>
      </c>
      <c r="D24" s="30" t="s">
        <v>10</v>
      </c>
      <c r="E24" s="105" t="str">
        <f>Spezifikation!I8</f>
        <v>[mV]</v>
      </c>
      <c r="F24" s="113" t="s">
        <v>11</v>
      </c>
      <c r="G24" s="10"/>
      <c r="N24" t="s">
        <v>22</v>
      </c>
      <c r="P24" t="e">
        <f>Spezifikation!#REF!</f>
        <v>#REF!</v>
      </c>
    </row>
    <row r="25" spans="2:20" ht="20.100000000000001" customHeight="1" thickBot="1" x14ac:dyDescent="0.25">
      <c r="B25" s="114">
        <f>Sensor1!B25</f>
        <v>49.888200809523809</v>
      </c>
      <c r="C25" s="75"/>
      <c r="D25" s="77">
        <f>Sensor1!D25</f>
        <v>998.78070680952374</v>
      </c>
      <c r="E25" s="106">
        <f>1013*F25/D25*1000</f>
        <v>0</v>
      </c>
      <c r="F25">
        <f>Messblatt!V7</f>
        <v>0</v>
      </c>
      <c r="G25" s="10"/>
    </row>
    <row r="26" spans="2:20" ht="20.100000000000001" customHeight="1" thickBot="1" x14ac:dyDescent="0.25">
      <c r="B26" s="114">
        <f>Sensor1!B26</f>
        <v>45.167634190476193</v>
      </c>
      <c r="C26" s="101"/>
      <c r="D26" s="77">
        <f>Sensor1!D26</f>
        <v>998.11833709523819</v>
      </c>
      <c r="E26" s="107">
        <f t="shared" ref="E26:E35" si="0">1013*F26/D26*1000</f>
        <v>0</v>
      </c>
      <c r="F26">
        <f>Messblatt!V8</f>
        <v>0</v>
      </c>
      <c r="G26" s="10"/>
      <c r="N26" t="s">
        <v>23</v>
      </c>
      <c r="P26" t="e">
        <f>Spezifikation!#REF!</f>
        <v>#REF!</v>
      </c>
    </row>
    <row r="27" spans="2:20" ht="20.100000000000001" customHeight="1" thickBot="1" x14ac:dyDescent="0.25">
      <c r="B27" s="114">
        <f>Sensor1!B27</f>
        <v>40.322132571428575</v>
      </c>
      <c r="C27" s="76"/>
      <c r="D27" s="77">
        <f>Sensor1!D27</f>
        <v>997.20788166666694</v>
      </c>
      <c r="E27" s="107">
        <f t="shared" si="0"/>
        <v>0</v>
      </c>
      <c r="F27">
        <f>Messblatt!V9</f>
        <v>0</v>
      </c>
      <c r="G27" s="10"/>
      <c r="H27" s="102"/>
    </row>
    <row r="28" spans="2:20" ht="20.100000000000001" customHeight="1" thickBot="1" x14ac:dyDescent="0.25">
      <c r="B28" s="114">
        <f>Sensor1!B28</f>
        <v>35.403038619047621</v>
      </c>
      <c r="C28" s="76"/>
      <c r="D28" s="77">
        <f>Sensor1!D28</f>
        <v>996.67720538095227</v>
      </c>
      <c r="E28" s="107">
        <f t="shared" si="0"/>
        <v>0</v>
      </c>
      <c r="F28">
        <f>Messblatt!V10</f>
        <v>0</v>
      </c>
      <c r="G28" s="10"/>
      <c r="H28" s="102"/>
      <c r="N28" t="s">
        <v>25</v>
      </c>
      <c r="P28">
        <f>Spezifikation!E12</f>
        <v>0</v>
      </c>
    </row>
    <row r="29" spans="2:20" ht="20.100000000000001" customHeight="1" thickBot="1" x14ac:dyDescent="0.25">
      <c r="B29" s="114">
        <f>Sensor1!B29</f>
        <v>30.49292776190476</v>
      </c>
      <c r="C29" s="76"/>
      <c r="D29" s="77">
        <f>Sensor1!D29</f>
        <v>996.04944228571412</v>
      </c>
      <c r="E29" s="107">
        <f t="shared" si="0"/>
        <v>0</v>
      </c>
      <c r="F29">
        <f>Messblatt!V11</f>
        <v>0</v>
      </c>
      <c r="G29" s="10"/>
      <c r="H29" s="102"/>
      <c r="O29" t="s">
        <v>19</v>
      </c>
      <c r="P29">
        <f>Spezifikation!G12</f>
        <v>0</v>
      </c>
    </row>
    <row r="30" spans="2:20" ht="20.100000000000001" customHeight="1" thickBot="1" x14ac:dyDescent="0.25">
      <c r="B30" s="114">
        <f>Sensor1!B30</f>
        <v>25.54915304761905</v>
      </c>
      <c r="C30" s="76"/>
      <c r="D30" s="77">
        <f>Sensor1!D30</f>
        <v>995.695151333333</v>
      </c>
      <c r="E30" s="107">
        <f t="shared" si="0"/>
        <v>0</v>
      </c>
      <c r="F30">
        <f>Messblatt!V12</f>
        <v>0</v>
      </c>
      <c r="G30" s="10"/>
      <c r="H30" s="102"/>
    </row>
    <row r="31" spans="2:20" ht="20.100000000000001" customHeight="1" thickBot="1" x14ac:dyDescent="0.25">
      <c r="B31" s="114">
        <f>Sensor1!B31</f>
        <v>20.619597904761907</v>
      </c>
      <c r="C31" s="76"/>
      <c r="D31" s="77">
        <f>Sensor1!D31</f>
        <v>995.65958938095253</v>
      </c>
      <c r="E31" s="107">
        <f t="shared" si="0"/>
        <v>0</v>
      </c>
      <c r="F31">
        <f>Messblatt!V13</f>
        <v>0</v>
      </c>
      <c r="G31" s="10"/>
      <c r="H31" s="102"/>
    </row>
    <row r="32" spans="2:20" ht="20.100000000000001" customHeight="1" thickBot="1" x14ac:dyDescent="0.25">
      <c r="B32" s="114">
        <f>Sensor1!B32</f>
        <v>15.699361238095234</v>
      </c>
      <c r="C32" s="76"/>
      <c r="D32" s="77">
        <f>Sensor1!D32</f>
        <v>995.68402723809538</v>
      </c>
      <c r="E32" s="107">
        <f t="shared" si="0"/>
        <v>0</v>
      </c>
      <c r="F32">
        <f>Messblatt!V14</f>
        <v>0</v>
      </c>
      <c r="G32" s="10"/>
      <c r="H32" s="102"/>
    </row>
    <row r="33" spans="2:8" ht="20.100000000000001" customHeight="1" thickBot="1" x14ac:dyDescent="0.25">
      <c r="B33" s="114">
        <f>Sensor1!B33</f>
        <v>10.741406428571429</v>
      </c>
      <c r="C33" s="76"/>
      <c r="D33" s="77">
        <f>Sensor1!D33</f>
        <v>995.89102752380961</v>
      </c>
      <c r="E33" s="107">
        <f t="shared" si="0"/>
        <v>0</v>
      </c>
      <c r="F33">
        <f>Messblatt!V15</f>
        <v>0</v>
      </c>
      <c r="G33" s="10"/>
      <c r="H33" s="102"/>
    </row>
    <row r="34" spans="2:8" ht="20.100000000000001" customHeight="1" thickBot="1" x14ac:dyDescent="0.25">
      <c r="B34" s="114">
        <f>Sensor1!B34</f>
        <v>5.7755830952380949</v>
      </c>
      <c r="C34" s="76"/>
      <c r="D34" s="77">
        <f>Sensor1!D34</f>
        <v>995.89616233333334</v>
      </c>
      <c r="E34" s="107">
        <f t="shared" si="0"/>
        <v>0</v>
      </c>
      <c r="F34">
        <f>Messblatt!V16</f>
        <v>0</v>
      </c>
      <c r="G34" s="10"/>
    </row>
    <row r="35" spans="2:8" ht="20.100000000000001" customHeight="1" x14ac:dyDescent="0.2">
      <c r="B35" s="114">
        <f>Sensor1!B35</f>
        <v>0.83779804761904753</v>
      </c>
      <c r="C35" s="76"/>
      <c r="D35" s="77">
        <f>Sensor1!D35</f>
        <v>995.89987123809533</v>
      </c>
      <c r="E35" s="107">
        <f t="shared" si="0"/>
        <v>0</v>
      </c>
      <c r="F35">
        <f>Messblatt!V17</f>
        <v>0</v>
      </c>
      <c r="G35" s="10"/>
    </row>
    <row r="36" spans="2:8" ht="20.100000000000001" customHeight="1" x14ac:dyDescent="0.2">
      <c r="B36" s="110"/>
      <c r="C36" s="76"/>
      <c r="D36" s="78"/>
      <c r="E36" s="107"/>
      <c r="F36" s="19"/>
      <c r="G36" s="10"/>
    </row>
    <row r="37" spans="2:8" ht="20.100000000000001" customHeight="1" x14ac:dyDescent="0.2">
      <c r="B37" s="110"/>
      <c r="C37" s="76"/>
      <c r="D37" s="78"/>
      <c r="E37" s="107"/>
      <c r="F37" s="19"/>
      <c r="G37" s="10"/>
    </row>
    <row r="38" spans="2:8" ht="20.100000000000001" customHeight="1" x14ac:dyDescent="0.2">
      <c r="B38" s="110"/>
      <c r="C38" s="76"/>
      <c r="D38" s="78"/>
      <c r="E38" s="107"/>
      <c r="F38" s="19"/>
      <c r="G38" s="10"/>
    </row>
    <row r="39" spans="2:8" ht="20.100000000000001" customHeight="1" x14ac:dyDescent="0.2">
      <c r="B39" s="110"/>
      <c r="C39" s="76"/>
      <c r="D39" s="78"/>
      <c r="E39" s="107"/>
      <c r="F39" s="19"/>
      <c r="G39" s="10"/>
    </row>
    <row r="40" spans="2:8" ht="20.100000000000001" customHeight="1" x14ac:dyDescent="0.2">
      <c r="B40" s="110"/>
      <c r="C40" s="76"/>
      <c r="D40" s="78"/>
      <c r="E40" s="107"/>
      <c r="F40" s="19"/>
      <c r="G40" s="10"/>
    </row>
    <row r="41" spans="2:8" ht="20.100000000000001" customHeight="1" x14ac:dyDescent="0.2">
      <c r="B41" s="110"/>
      <c r="C41" s="76"/>
      <c r="D41" s="78"/>
      <c r="E41" s="107"/>
      <c r="F41" s="19"/>
      <c r="G41" s="10"/>
    </row>
    <row r="42" spans="2:8" ht="20.100000000000001" customHeight="1" x14ac:dyDescent="0.2">
      <c r="B42" s="110"/>
      <c r="C42" s="76"/>
      <c r="D42" s="78"/>
      <c r="E42" s="107"/>
      <c r="F42" s="19"/>
      <c r="G42" s="10"/>
    </row>
    <row r="43" spans="2:8" ht="20.100000000000001" customHeight="1" x14ac:dyDescent="0.2">
      <c r="B43" s="110"/>
      <c r="C43" s="76"/>
      <c r="D43" s="78"/>
      <c r="E43" s="107"/>
      <c r="F43" s="19"/>
      <c r="G43" s="10"/>
    </row>
    <row r="44" spans="2:8" ht="20.100000000000001" customHeight="1" x14ac:dyDescent="0.2">
      <c r="B44" s="110"/>
      <c r="C44" s="76"/>
      <c r="D44" s="78"/>
      <c r="E44" s="107"/>
      <c r="F44" s="19"/>
      <c r="G44" s="10"/>
    </row>
    <row r="45" spans="2:8" ht="15" customHeight="1" x14ac:dyDescent="0.2">
      <c r="B45" s="110"/>
      <c r="C45" s="76"/>
      <c r="D45" s="78"/>
      <c r="E45" s="107"/>
      <c r="F45" s="19"/>
      <c r="G45" s="10"/>
    </row>
    <row r="46" spans="2:8" ht="15" customHeight="1" x14ac:dyDescent="0.2">
      <c r="B46" s="110"/>
      <c r="C46" s="76"/>
      <c r="D46" s="78"/>
      <c r="E46" s="107"/>
      <c r="F46" s="19"/>
    </row>
    <row r="47" spans="2:8" ht="15" customHeight="1" x14ac:dyDescent="0.2">
      <c r="B47" s="110"/>
      <c r="C47" s="76"/>
      <c r="D47" s="78"/>
      <c r="E47" s="107"/>
      <c r="F47" s="19"/>
    </row>
    <row r="49" spans="1:11" ht="15" customHeight="1" x14ac:dyDescent="0.2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</row>
    <row r="50" spans="1:11" ht="15" customHeight="1" x14ac:dyDescent="0.2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</row>
    <row r="51" spans="1:11" ht="15" customHeight="1" x14ac:dyDescent="0.2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</row>
    <row r="52" spans="1:11" ht="15" customHeight="1" x14ac:dyDescent="0.2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</row>
    <row r="53" spans="1:11" ht="15" customHeight="1" x14ac:dyDescent="0.2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</row>
    <row r="54" spans="1:11" ht="15" customHeight="1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</row>
    <row r="55" spans="1:11" ht="15" customHeight="1" x14ac:dyDescent="0.2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</row>
    <row r="56" spans="1:11" ht="15" customHeight="1" x14ac:dyDescent="0.2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</row>
    <row r="57" spans="1:11" ht="15" customHeight="1" x14ac:dyDescent="0.2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</row>
    <row r="58" spans="1:11" ht="15" customHeight="1" x14ac:dyDescent="0.2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</row>
    <row r="59" spans="1:11" ht="15" customHeight="1" x14ac:dyDescent="0.2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</row>
    <row r="60" spans="1:11" ht="15" customHeight="1" x14ac:dyDescent="0.2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</row>
    <row r="61" spans="1:11" ht="15" customHeight="1" x14ac:dyDescent="0.2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</row>
    <row r="62" spans="1:11" ht="15" customHeight="1" x14ac:dyDescent="0.2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</row>
    <row r="63" spans="1:11" ht="15" customHeight="1" x14ac:dyDescent="0.2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</row>
    <row r="64" spans="1:11" ht="15" customHeight="1" x14ac:dyDescent="0.2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</row>
  </sheetData>
  <phoneticPr fontId="1" type="noConversion"/>
  <conditionalFormatting sqref="E25:E47">
    <cfRule type="cellIs" dxfId="35" priority="1" stopIfTrue="1" operator="lessThan">
      <formula>$T$19</formula>
    </cfRule>
    <cfRule type="cellIs" dxfId="34" priority="2" stopIfTrue="1" operator="greaterThan">
      <formula>$P$20</formula>
    </cfRule>
  </conditionalFormatting>
  <conditionalFormatting sqref="B2:K16">
    <cfRule type="expression" dxfId="33" priority="3" stopIfTrue="1">
      <formula>($S$11-$S$12)&lt;0</formula>
    </cfRule>
    <cfRule type="expression" dxfId="32" priority="4" stopIfTrue="1">
      <formula>($S$11-$S$12)&gt;0</formula>
    </cfRule>
  </conditionalFormatting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21505" r:id="rId4" name="TextBox1">
          <controlPr defaultSize="0" autoLine="0" linkedCell="S11" r:id="rId5">
            <anchor moveWithCells="1">
              <from>
                <xdr:col>4</xdr:col>
                <xdr:colOff>828675</xdr:colOff>
                <xdr:row>4</xdr:row>
                <xdr:rowOff>180975</xdr:rowOff>
              </from>
              <to>
                <xdr:col>4</xdr:col>
                <xdr:colOff>1743075</xdr:colOff>
                <xdr:row>6</xdr:row>
                <xdr:rowOff>9525</xdr:rowOff>
              </to>
            </anchor>
          </controlPr>
        </control>
      </mc:Choice>
      <mc:Fallback>
        <control shapeId="21505" r:id="rId4" name="TextBox1"/>
      </mc:Fallback>
    </mc:AlternateContent>
    <mc:AlternateContent xmlns:mc="http://schemas.openxmlformats.org/markup-compatibility/2006">
      <mc:Choice Requires="x14">
        <control shapeId="21506" r:id="rId6" name="TextBox2">
          <controlPr defaultSize="0" autoLine="0" linkedCell="S9" r:id="rId7">
            <anchor moveWithCells="1">
              <from>
                <xdr:col>5</xdr:col>
                <xdr:colOff>219075</xdr:colOff>
                <xdr:row>1</xdr:row>
                <xdr:rowOff>180975</xdr:rowOff>
              </from>
              <to>
                <xdr:col>5</xdr:col>
                <xdr:colOff>1066800</xdr:colOff>
                <xdr:row>3</xdr:row>
                <xdr:rowOff>28575</xdr:rowOff>
              </to>
            </anchor>
          </controlPr>
        </control>
      </mc:Choice>
      <mc:Fallback>
        <control shapeId="21506" r:id="rId6" name="TextBox2"/>
      </mc:Fallback>
    </mc:AlternateContent>
    <mc:AlternateContent xmlns:mc="http://schemas.openxmlformats.org/markup-compatibility/2006">
      <mc:Choice Requires="x14">
        <control shapeId="21507" r:id="rId8" name="TextBox4">
          <controlPr defaultSize="0" autoLine="0" autoPict="0" linkedCell="S8" r:id="rId9">
            <anchor moveWithCells="1">
              <from>
                <xdr:col>2</xdr:col>
                <xdr:colOff>571500</xdr:colOff>
                <xdr:row>1</xdr:row>
                <xdr:rowOff>171450</xdr:rowOff>
              </from>
              <to>
                <xdr:col>3</xdr:col>
                <xdr:colOff>809625</xdr:colOff>
                <xdr:row>3</xdr:row>
                <xdr:rowOff>19050</xdr:rowOff>
              </to>
            </anchor>
          </controlPr>
        </control>
      </mc:Choice>
      <mc:Fallback>
        <control shapeId="21507" r:id="rId8" name="TextBox4"/>
      </mc:Fallback>
    </mc:AlternateContent>
    <mc:AlternateContent xmlns:mc="http://schemas.openxmlformats.org/markup-compatibility/2006">
      <mc:Choice Requires="x14">
        <control shapeId="21508" r:id="rId10" name="TextBox5">
          <controlPr defaultSize="0" autoLine="0" autoPict="0" linkedCell="S16" r:id="rId11">
            <anchor moveWithCells="1">
              <from>
                <xdr:col>4</xdr:col>
                <xdr:colOff>0</xdr:colOff>
                <xdr:row>8</xdr:row>
                <xdr:rowOff>0</xdr:rowOff>
              </from>
              <to>
                <xdr:col>7</xdr:col>
                <xdr:colOff>123825</xdr:colOff>
                <xdr:row>11</xdr:row>
                <xdr:rowOff>0</xdr:rowOff>
              </to>
            </anchor>
          </controlPr>
        </control>
      </mc:Choice>
      <mc:Fallback>
        <control shapeId="21508" r:id="rId10" name="TextBox5"/>
      </mc:Fallback>
    </mc:AlternateContent>
  </control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5"/>
  <dimension ref="A2:T64"/>
  <sheetViews>
    <sheetView showGridLines="0" topLeftCell="A16" workbookViewId="0">
      <selection activeCell="F35" sqref="F35"/>
    </sheetView>
  </sheetViews>
  <sheetFormatPr defaultColWidth="11.42578125" defaultRowHeight="15" customHeight="1" x14ac:dyDescent="0.2"/>
  <cols>
    <col min="2" max="4" width="12.7109375" customWidth="1"/>
    <col min="5" max="5" width="34.5703125" customWidth="1"/>
    <col min="6" max="6" width="16.7109375" customWidth="1"/>
    <col min="7" max="90" width="12.7109375" customWidth="1"/>
  </cols>
  <sheetData>
    <row r="2" spans="2:19" ht="15" customHeight="1" x14ac:dyDescent="0.2">
      <c r="B2" s="2"/>
      <c r="C2" s="2"/>
      <c r="D2" s="2"/>
      <c r="E2" s="2"/>
      <c r="F2" s="2"/>
      <c r="G2" s="2"/>
      <c r="H2" s="2"/>
      <c r="I2" s="33"/>
      <c r="J2" s="33"/>
      <c r="K2" s="33"/>
      <c r="R2" s="25" t="s">
        <v>27</v>
      </c>
    </row>
    <row r="3" spans="2:19" ht="15" customHeight="1" x14ac:dyDescent="0.25">
      <c r="B3" s="2"/>
      <c r="C3" s="3" t="s">
        <v>0</v>
      </c>
      <c r="D3" s="4"/>
      <c r="E3" s="3" t="s">
        <v>1</v>
      </c>
      <c r="F3" s="5"/>
      <c r="G3" s="6"/>
      <c r="H3" s="2"/>
      <c r="I3" s="33"/>
      <c r="J3" s="33"/>
      <c r="K3" s="33"/>
      <c r="R3" s="25" t="s">
        <v>28</v>
      </c>
    </row>
    <row r="4" spans="2:19" ht="15" customHeight="1" x14ac:dyDescent="0.2">
      <c r="B4" s="2"/>
      <c r="C4" s="2"/>
      <c r="D4" s="2"/>
      <c r="E4" s="2"/>
      <c r="F4" s="2"/>
      <c r="G4" s="2"/>
      <c r="H4" s="2"/>
      <c r="I4" s="33"/>
      <c r="J4" s="33"/>
      <c r="K4" s="33"/>
    </row>
    <row r="5" spans="2:19" ht="15" customHeight="1" x14ac:dyDescent="0.2">
      <c r="B5" s="2"/>
      <c r="C5" s="2"/>
      <c r="D5" s="2"/>
      <c r="E5" s="2"/>
      <c r="F5" s="2"/>
      <c r="G5" s="2"/>
      <c r="H5" s="2"/>
      <c r="I5" s="33"/>
      <c r="J5" s="33"/>
      <c r="K5" s="33"/>
    </row>
    <row r="6" spans="2:19" ht="15" customHeight="1" x14ac:dyDescent="0.2">
      <c r="B6" s="2"/>
      <c r="C6" s="2"/>
      <c r="D6" s="2" t="s">
        <v>2</v>
      </c>
      <c r="E6" s="2"/>
      <c r="F6" s="7"/>
      <c r="G6" s="2"/>
      <c r="H6" s="8"/>
      <c r="I6" s="109"/>
      <c r="J6" s="33"/>
      <c r="K6" s="33"/>
      <c r="R6" t="s">
        <v>12</v>
      </c>
    </row>
    <row r="7" spans="2:19" ht="15" customHeight="1" x14ac:dyDescent="0.2">
      <c r="B7" s="2"/>
      <c r="C7" s="2"/>
      <c r="D7" s="2"/>
      <c r="E7" s="2"/>
      <c r="F7" s="7"/>
      <c r="G7" s="2"/>
      <c r="H7" s="2"/>
      <c r="I7" s="33"/>
      <c r="J7" s="33"/>
      <c r="K7" s="33"/>
    </row>
    <row r="8" spans="2:19" ht="15" customHeight="1" x14ac:dyDescent="0.2">
      <c r="B8" s="2"/>
      <c r="C8" s="2"/>
      <c r="D8" s="2"/>
      <c r="E8" s="2"/>
      <c r="F8" s="2"/>
      <c r="G8" s="2"/>
      <c r="H8" s="2"/>
      <c r="I8" s="33"/>
      <c r="J8" s="33"/>
      <c r="K8" s="33"/>
      <c r="R8" t="s">
        <v>13</v>
      </c>
      <c r="S8" t="s">
        <v>62</v>
      </c>
    </row>
    <row r="9" spans="2:19" ht="15" customHeight="1" x14ac:dyDescent="0.2">
      <c r="B9" s="2"/>
      <c r="C9" s="2"/>
      <c r="D9" s="2" t="s">
        <v>3</v>
      </c>
      <c r="E9" s="2"/>
      <c r="F9" s="2"/>
      <c r="G9" s="2"/>
      <c r="H9" s="2"/>
      <c r="I9" s="33"/>
      <c r="J9" s="33"/>
      <c r="K9" s="33"/>
      <c r="R9" t="s">
        <v>14</v>
      </c>
      <c r="S9" s="9" t="s">
        <v>38</v>
      </c>
    </row>
    <row r="10" spans="2:19" ht="15" customHeight="1" x14ac:dyDescent="0.2">
      <c r="B10" s="2"/>
      <c r="C10" s="2"/>
      <c r="D10" s="2"/>
      <c r="E10" s="2"/>
      <c r="F10" s="2"/>
      <c r="G10" s="2"/>
      <c r="H10" s="2"/>
      <c r="I10" s="33"/>
      <c r="J10" s="33"/>
      <c r="K10" s="33"/>
      <c r="R10" t="s">
        <v>15</v>
      </c>
      <c r="S10" s="9"/>
    </row>
    <row r="11" spans="2:19" ht="15" customHeight="1" x14ac:dyDescent="0.2">
      <c r="B11" s="2"/>
      <c r="C11" s="2"/>
      <c r="D11" s="2"/>
      <c r="E11" s="2"/>
      <c r="F11" s="2"/>
      <c r="G11" s="2"/>
      <c r="H11" s="2"/>
      <c r="I11" s="33"/>
      <c r="J11" s="33"/>
      <c r="K11" s="33"/>
      <c r="R11" t="s">
        <v>16</v>
      </c>
      <c r="S11" s="9" t="s">
        <v>38</v>
      </c>
    </row>
    <row r="12" spans="2:19" ht="15" customHeight="1" x14ac:dyDescent="0.2">
      <c r="B12" s="2"/>
      <c r="C12" s="2"/>
      <c r="D12" s="2"/>
      <c r="E12" s="2"/>
      <c r="F12" s="2"/>
      <c r="G12" s="2"/>
      <c r="H12" s="2"/>
      <c r="I12" s="33"/>
      <c r="J12" s="33"/>
      <c r="K12" s="33"/>
      <c r="R12" t="s">
        <v>17</v>
      </c>
      <c r="S12" s="9" t="s">
        <v>38</v>
      </c>
    </row>
    <row r="13" spans="2:19" ht="15" customHeight="1" x14ac:dyDescent="0.2">
      <c r="B13" s="2"/>
      <c r="C13" s="2"/>
      <c r="D13" s="2"/>
      <c r="E13" s="2"/>
      <c r="F13" s="2"/>
      <c r="G13" s="2"/>
      <c r="H13" s="2"/>
      <c r="I13" s="33"/>
      <c r="J13" s="33"/>
      <c r="K13" s="33"/>
      <c r="R13" t="s">
        <v>33</v>
      </c>
      <c r="S13" t="s">
        <v>52</v>
      </c>
    </row>
    <row r="14" spans="2:19" ht="15" customHeight="1" x14ac:dyDescent="0.2">
      <c r="B14" s="2"/>
      <c r="C14" s="2"/>
      <c r="D14" s="2"/>
      <c r="E14" s="2"/>
      <c r="F14" s="2"/>
      <c r="G14" s="2"/>
      <c r="H14" s="2"/>
      <c r="I14" s="33"/>
      <c r="J14" s="33"/>
      <c r="K14" s="33"/>
    </row>
    <row r="15" spans="2:19" ht="15" customHeight="1" x14ac:dyDescent="0.2">
      <c r="B15" s="2"/>
      <c r="C15" s="2"/>
      <c r="D15" s="2"/>
      <c r="E15" s="2"/>
      <c r="F15" s="2"/>
      <c r="G15" s="2"/>
      <c r="H15" s="2"/>
      <c r="I15" s="33"/>
      <c r="J15" s="33"/>
      <c r="K15" s="33"/>
    </row>
    <row r="16" spans="2:19" ht="15" customHeight="1" x14ac:dyDescent="0.2">
      <c r="B16" s="2"/>
      <c r="C16" s="2"/>
      <c r="D16" s="2"/>
      <c r="E16" s="2"/>
      <c r="F16" s="2"/>
      <c r="G16" s="2"/>
      <c r="H16" s="2"/>
      <c r="I16" s="33"/>
      <c r="J16" s="33"/>
      <c r="K16" s="33"/>
      <c r="L16" s="10"/>
      <c r="R16" t="s">
        <v>31</v>
      </c>
      <c r="S16" s="34" t="s">
        <v>38</v>
      </c>
    </row>
    <row r="17" spans="2:20" ht="15" customHeight="1" x14ac:dyDescent="0.2">
      <c r="I17" s="33"/>
      <c r="J17" s="33"/>
      <c r="K17" s="33"/>
      <c r="L17" s="10"/>
      <c r="R17" t="s">
        <v>32</v>
      </c>
      <c r="S17" t="s">
        <v>18</v>
      </c>
    </row>
    <row r="18" spans="2:20" ht="15" customHeight="1" x14ac:dyDescent="0.2">
      <c r="L18" s="10"/>
    </row>
    <row r="19" spans="2:20" ht="15" customHeight="1" x14ac:dyDescent="0.2">
      <c r="B19" s="10"/>
      <c r="C19" s="13" t="s">
        <v>5</v>
      </c>
      <c r="D19" s="14"/>
      <c r="E19" s="103" t="s">
        <v>74</v>
      </c>
      <c r="F19" s="11" t="s">
        <v>86</v>
      </c>
      <c r="G19" s="10"/>
      <c r="H19" s="10"/>
      <c r="I19" s="10"/>
      <c r="K19" s="10"/>
      <c r="R19" t="s">
        <v>26</v>
      </c>
      <c r="T19">
        <f>Spezifikation!E8</f>
        <v>25</v>
      </c>
    </row>
    <row r="20" spans="2:20" ht="15" customHeight="1" thickBot="1" x14ac:dyDescent="0.25">
      <c r="B20" s="16"/>
      <c r="C20" s="15"/>
      <c r="D20" s="16"/>
      <c r="E20" s="108" t="s">
        <v>75</v>
      </c>
      <c r="F20" s="12"/>
      <c r="G20" s="10"/>
      <c r="O20" t="s">
        <v>19</v>
      </c>
      <c r="P20">
        <f>Spezifikation!G8</f>
        <v>38</v>
      </c>
    </row>
    <row r="21" spans="2:20" ht="15" customHeight="1" x14ac:dyDescent="0.2">
      <c r="B21" s="14"/>
      <c r="C21" s="17"/>
      <c r="D21" s="21"/>
      <c r="E21" s="104"/>
      <c r="F21" s="10"/>
      <c r="G21" s="10"/>
    </row>
    <row r="22" spans="2:20" ht="15.75" customHeight="1" x14ac:dyDescent="0.2">
      <c r="B22" s="29" t="s">
        <v>6</v>
      </c>
      <c r="C22" s="27" t="s">
        <v>76</v>
      </c>
      <c r="D22" s="26" t="s">
        <v>7</v>
      </c>
      <c r="E22" s="105" t="s">
        <v>8</v>
      </c>
      <c r="F22" s="28" t="s">
        <v>8</v>
      </c>
      <c r="G22" s="10"/>
      <c r="N22" t="s">
        <v>21</v>
      </c>
      <c r="P22" t="e">
        <f>Spezifikation!#REF!</f>
        <v>#REF!</v>
      </c>
    </row>
    <row r="23" spans="2:20" ht="20.100000000000001" customHeight="1" x14ac:dyDescent="0.2">
      <c r="B23" s="29"/>
      <c r="C23" s="27"/>
      <c r="D23" s="26"/>
      <c r="E23" s="105"/>
      <c r="F23" s="28"/>
      <c r="G23" s="10"/>
    </row>
    <row r="24" spans="2:20" ht="20.100000000000001" customHeight="1" thickBot="1" x14ac:dyDescent="0.25">
      <c r="B24" s="32" t="s">
        <v>9</v>
      </c>
      <c r="C24" s="31" t="s">
        <v>77</v>
      </c>
      <c r="D24" s="30" t="s">
        <v>10</v>
      </c>
      <c r="E24" s="105" t="str">
        <f>Spezifikation!I8</f>
        <v>[mV]</v>
      </c>
      <c r="F24" s="113" t="s">
        <v>11</v>
      </c>
      <c r="G24" s="10"/>
      <c r="N24" t="s">
        <v>22</v>
      </c>
      <c r="P24" t="e">
        <f>Spezifikation!#REF!</f>
        <v>#REF!</v>
      </c>
    </row>
    <row r="25" spans="2:20" ht="20.100000000000001" customHeight="1" thickBot="1" x14ac:dyDescent="0.25">
      <c r="B25" s="114">
        <f>Sensor1!B25</f>
        <v>49.888200809523809</v>
      </c>
      <c r="C25" s="75"/>
      <c r="D25" s="77">
        <f>Sensor1!D25</f>
        <v>998.78070680952374</v>
      </c>
      <c r="E25" s="106">
        <f>1013*F25/D25*1000</f>
        <v>0</v>
      </c>
      <c r="F25">
        <f>Messblatt!W7</f>
        <v>0</v>
      </c>
      <c r="G25" s="10"/>
    </row>
    <row r="26" spans="2:20" ht="20.100000000000001" customHeight="1" thickBot="1" x14ac:dyDescent="0.25">
      <c r="B26" s="114">
        <f>Sensor1!B26</f>
        <v>45.167634190476193</v>
      </c>
      <c r="C26" s="101"/>
      <c r="D26" s="77">
        <f>Sensor1!D26</f>
        <v>998.11833709523819</v>
      </c>
      <c r="E26" s="107">
        <f t="shared" ref="E26:E35" si="0">1013*F26/D26*1000</f>
        <v>0</v>
      </c>
      <c r="F26">
        <f>Messblatt!W8</f>
        <v>0</v>
      </c>
      <c r="G26" s="10"/>
      <c r="N26" t="s">
        <v>23</v>
      </c>
      <c r="P26" t="e">
        <f>Spezifikation!#REF!</f>
        <v>#REF!</v>
      </c>
    </row>
    <row r="27" spans="2:20" ht="20.100000000000001" customHeight="1" thickBot="1" x14ac:dyDescent="0.25">
      <c r="B27" s="114">
        <f>Sensor1!B27</f>
        <v>40.322132571428575</v>
      </c>
      <c r="C27" s="76"/>
      <c r="D27" s="77">
        <f>Sensor1!D27</f>
        <v>997.20788166666694</v>
      </c>
      <c r="E27" s="107">
        <f t="shared" si="0"/>
        <v>0</v>
      </c>
      <c r="F27">
        <f>Messblatt!W9</f>
        <v>0</v>
      </c>
      <c r="G27" s="10"/>
      <c r="H27" s="102"/>
    </row>
    <row r="28" spans="2:20" ht="20.100000000000001" customHeight="1" thickBot="1" x14ac:dyDescent="0.25">
      <c r="B28" s="114">
        <f>Sensor1!B28</f>
        <v>35.403038619047621</v>
      </c>
      <c r="C28" s="76"/>
      <c r="D28" s="77">
        <f>Sensor1!D28</f>
        <v>996.67720538095227</v>
      </c>
      <c r="E28" s="107">
        <f t="shared" si="0"/>
        <v>0</v>
      </c>
      <c r="F28">
        <f>Messblatt!W10</f>
        <v>0</v>
      </c>
      <c r="G28" s="10"/>
      <c r="H28" s="102"/>
      <c r="N28" t="s">
        <v>25</v>
      </c>
      <c r="P28">
        <f>Spezifikation!E12</f>
        <v>0</v>
      </c>
    </row>
    <row r="29" spans="2:20" ht="20.100000000000001" customHeight="1" thickBot="1" x14ac:dyDescent="0.25">
      <c r="B29" s="114">
        <f>Sensor1!B29</f>
        <v>30.49292776190476</v>
      </c>
      <c r="C29" s="76"/>
      <c r="D29" s="77">
        <f>Sensor1!D29</f>
        <v>996.04944228571412</v>
      </c>
      <c r="E29" s="107">
        <f t="shared" si="0"/>
        <v>0</v>
      </c>
      <c r="F29">
        <f>Messblatt!W11</f>
        <v>0</v>
      </c>
      <c r="G29" s="10"/>
      <c r="H29" s="102"/>
      <c r="O29" t="s">
        <v>19</v>
      </c>
      <c r="P29">
        <f>Spezifikation!G12</f>
        <v>0</v>
      </c>
    </row>
    <row r="30" spans="2:20" ht="20.100000000000001" customHeight="1" thickBot="1" x14ac:dyDescent="0.25">
      <c r="B30" s="114">
        <f>Sensor1!B30</f>
        <v>25.54915304761905</v>
      </c>
      <c r="C30" s="76"/>
      <c r="D30" s="77">
        <f>Sensor1!D30</f>
        <v>995.695151333333</v>
      </c>
      <c r="E30" s="107">
        <f t="shared" si="0"/>
        <v>0</v>
      </c>
      <c r="F30">
        <f>Messblatt!W12</f>
        <v>0</v>
      </c>
      <c r="G30" s="10"/>
      <c r="H30" s="102"/>
    </row>
    <row r="31" spans="2:20" ht="20.100000000000001" customHeight="1" thickBot="1" x14ac:dyDescent="0.25">
      <c r="B31" s="114">
        <f>Sensor1!B31</f>
        <v>20.619597904761907</v>
      </c>
      <c r="C31" s="76"/>
      <c r="D31" s="77">
        <f>Sensor1!D31</f>
        <v>995.65958938095253</v>
      </c>
      <c r="E31" s="107">
        <f t="shared" si="0"/>
        <v>0</v>
      </c>
      <c r="F31">
        <f>Messblatt!W13</f>
        <v>0</v>
      </c>
      <c r="G31" s="10"/>
      <c r="H31" s="102"/>
    </row>
    <row r="32" spans="2:20" ht="20.100000000000001" customHeight="1" thickBot="1" x14ac:dyDescent="0.25">
      <c r="B32" s="114">
        <f>Sensor1!B32</f>
        <v>15.699361238095234</v>
      </c>
      <c r="C32" s="76"/>
      <c r="D32" s="77">
        <f>Sensor1!D32</f>
        <v>995.68402723809538</v>
      </c>
      <c r="E32" s="107">
        <f t="shared" si="0"/>
        <v>0</v>
      </c>
      <c r="F32">
        <f>Messblatt!W14</f>
        <v>0</v>
      </c>
      <c r="G32" s="10"/>
      <c r="H32" s="102"/>
    </row>
    <row r="33" spans="2:8" ht="20.100000000000001" customHeight="1" thickBot="1" x14ac:dyDescent="0.25">
      <c r="B33" s="114">
        <f>Sensor1!B33</f>
        <v>10.741406428571429</v>
      </c>
      <c r="C33" s="76"/>
      <c r="D33" s="77">
        <f>Sensor1!D33</f>
        <v>995.89102752380961</v>
      </c>
      <c r="E33" s="107">
        <f t="shared" si="0"/>
        <v>0</v>
      </c>
      <c r="F33">
        <f>Messblatt!W15</f>
        <v>0</v>
      </c>
      <c r="G33" s="10"/>
      <c r="H33" s="102"/>
    </row>
    <row r="34" spans="2:8" ht="20.100000000000001" customHeight="1" thickBot="1" x14ac:dyDescent="0.25">
      <c r="B34" s="114">
        <f>Sensor1!B34</f>
        <v>5.7755830952380949</v>
      </c>
      <c r="C34" s="76"/>
      <c r="D34" s="77">
        <f>Sensor1!D34</f>
        <v>995.89616233333334</v>
      </c>
      <c r="E34" s="107">
        <f t="shared" si="0"/>
        <v>0</v>
      </c>
      <c r="F34">
        <f>Messblatt!W16</f>
        <v>0</v>
      </c>
      <c r="G34" s="10"/>
    </row>
    <row r="35" spans="2:8" ht="20.100000000000001" customHeight="1" x14ac:dyDescent="0.2">
      <c r="B35" s="114">
        <f>Sensor1!B35</f>
        <v>0.83779804761904753</v>
      </c>
      <c r="C35" s="76"/>
      <c r="D35" s="77">
        <f>Sensor1!D35</f>
        <v>995.89987123809533</v>
      </c>
      <c r="E35" s="107">
        <f t="shared" si="0"/>
        <v>0</v>
      </c>
      <c r="F35">
        <f>Messblatt!W17</f>
        <v>0</v>
      </c>
      <c r="G35" s="10"/>
    </row>
    <row r="36" spans="2:8" ht="20.100000000000001" customHeight="1" x14ac:dyDescent="0.2">
      <c r="B36" s="110"/>
      <c r="C36" s="76"/>
      <c r="D36" s="78"/>
      <c r="E36" s="107"/>
      <c r="F36" s="19"/>
      <c r="G36" s="10"/>
    </row>
    <row r="37" spans="2:8" ht="20.100000000000001" customHeight="1" x14ac:dyDescent="0.2">
      <c r="B37" s="110"/>
      <c r="C37" s="76"/>
      <c r="D37" s="78"/>
      <c r="E37" s="107"/>
      <c r="F37" s="19"/>
      <c r="G37" s="10"/>
    </row>
    <row r="38" spans="2:8" ht="20.100000000000001" customHeight="1" x14ac:dyDescent="0.2">
      <c r="B38" s="110"/>
      <c r="C38" s="76"/>
      <c r="D38" s="78"/>
      <c r="E38" s="107"/>
      <c r="F38" s="19"/>
      <c r="G38" s="10"/>
    </row>
    <row r="39" spans="2:8" ht="20.100000000000001" customHeight="1" x14ac:dyDescent="0.2">
      <c r="B39" s="110"/>
      <c r="C39" s="76"/>
      <c r="D39" s="78"/>
      <c r="E39" s="107"/>
      <c r="F39" s="19"/>
      <c r="G39" s="10"/>
    </row>
    <row r="40" spans="2:8" ht="20.100000000000001" customHeight="1" x14ac:dyDescent="0.2">
      <c r="B40" s="110"/>
      <c r="C40" s="76"/>
      <c r="D40" s="78"/>
      <c r="E40" s="107"/>
      <c r="F40" s="19"/>
      <c r="G40" s="10"/>
    </row>
    <row r="41" spans="2:8" ht="20.100000000000001" customHeight="1" x14ac:dyDescent="0.2">
      <c r="B41" s="110"/>
      <c r="C41" s="76"/>
      <c r="D41" s="78"/>
      <c r="E41" s="107"/>
      <c r="F41" s="19"/>
      <c r="G41" s="10"/>
    </row>
    <row r="42" spans="2:8" ht="20.100000000000001" customHeight="1" x14ac:dyDescent="0.2">
      <c r="B42" s="110"/>
      <c r="C42" s="76"/>
      <c r="D42" s="78"/>
      <c r="E42" s="107"/>
      <c r="F42" s="19"/>
      <c r="G42" s="10"/>
    </row>
    <row r="43" spans="2:8" ht="20.100000000000001" customHeight="1" x14ac:dyDescent="0.2">
      <c r="B43" s="110"/>
      <c r="C43" s="76"/>
      <c r="D43" s="78"/>
      <c r="E43" s="107"/>
      <c r="F43" s="19"/>
      <c r="G43" s="10"/>
    </row>
    <row r="44" spans="2:8" ht="20.100000000000001" customHeight="1" x14ac:dyDescent="0.2">
      <c r="B44" s="110"/>
      <c r="C44" s="76"/>
      <c r="D44" s="78"/>
      <c r="E44" s="107"/>
      <c r="F44" s="19"/>
      <c r="G44" s="10"/>
    </row>
    <row r="45" spans="2:8" ht="15" customHeight="1" x14ac:dyDescent="0.2">
      <c r="B45" s="110"/>
      <c r="C45" s="76"/>
      <c r="D45" s="78"/>
      <c r="E45" s="107"/>
      <c r="F45" s="19"/>
      <c r="G45" s="10"/>
    </row>
    <row r="46" spans="2:8" ht="15" customHeight="1" x14ac:dyDescent="0.2">
      <c r="B46" s="110"/>
      <c r="C46" s="76"/>
      <c r="D46" s="78"/>
      <c r="E46" s="107"/>
      <c r="F46" s="19"/>
    </row>
    <row r="47" spans="2:8" ht="15" customHeight="1" x14ac:dyDescent="0.2">
      <c r="B47" s="110"/>
      <c r="C47" s="76"/>
      <c r="D47" s="78"/>
      <c r="E47" s="107"/>
      <c r="F47" s="19"/>
    </row>
    <row r="49" spans="1:11" ht="15" customHeight="1" x14ac:dyDescent="0.2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</row>
    <row r="50" spans="1:11" ht="15" customHeight="1" x14ac:dyDescent="0.2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</row>
    <row r="51" spans="1:11" ht="15" customHeight="1" x14ac:dyDescent="0.2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</row>
    <row r="52" spans="1:11" ht="15" customHeight="1" x14ac:dyDescent="0.2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</row>
    <row r="53" spans="1:11" ht="15" customHeight="1" x14ac:dyDescent="0.2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</row>
    <row r="54" spans="1:11" ht="15" customHeight="1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</row>
    <row r="55" spans="1:11" ht="15" customHeight="1" x14ac:dyDescent="0.2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</row>
    <row r="56" spans="1:11" ht="15" customHeight="1" x14ac:dyDescent="0.2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</row>
    <row r="57" spans="1:11" ht="15" customHeight="1" x14ac:dyDescent="0.2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</row>
    <row r="58" spans="1:11" ht="15" customHeight="1" x14ac:dyDescent="0.2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</row>
    <row r="59" spans="1:11" ht="15" customHeight="1" x14ac:dyDescent="0.2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</row>
    <row r="60" spans="1:11" ht="15" customHeight="1" x14ac:dyDescent="0.2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</row>
    <row r="61" spans="1:11" ht="15" customHeight="1" x14ac:dyDescent="0.2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</row>
    <row r="62" spans="1:11" ht="15" customHeight="1" x14ac:dyDescent="0.2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</row>
    <row r="63" spans="1:11" ht="15" customHeight="1" x14ac:dyDescent="0.2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</row>
    <row r="64" spans="1:11" ht="15" customHeight="1" x14ac:dyDescent="0.2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</row>
  </sheetData>
  <phoneticPr fontId="1" type="noConversion"/>
  <conditionalFormatting sqref="E25:E47">
    <cfRule type="cellIs" dxfId="31" priority="1" stopIfTrue="1" operator="lessThan">
      <formula>$T$19</formula>
    </cfRule>
    <cfRule type="cellIs" dxfId="30" priority="2" stopIfTrue="1" operator="greaterThan">
      <formula>$P$20</formula>
    </cfRule>
  </conditionalFormatting>
  <conditionalFormatting sqref="B2:K16">
    <cfRule type="expression" dxfId="29" priority="3" stopIfTrue="1">
      <formula>($S$11-$S$12)&lt;0</formula>
    </cfRule>
    <cfRule type="expression" dxfId="28" priority="4" stopIfTrue="1">
      <formula>($S$11-$S$12)&gt;0</formula>
    </cfRule>
  </conditionalFormatting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22529" r:id="rId4" name="TextBox1">
          <controlPr defaultSize="0" autoLine="0" linkedCell="S11" r:id="rId5">
            <anchor moveWithCells="1">
              <from>
                <xdr:col>4</xdr:col>
                <xdr:colOff>828675</xdr:colOff>
                <xdr:row>4</xdr:row>
                <xdr:rowOff>180975</xdr:rowOff>
              </from>
              <to>
                <xdr:col>4</xdr:col>
                <xdr:colOff>1743075</xdr:colOff>
                <xdr:row>6</xdr:row>
                <xdr:rowOff>9525</xdr:rowOff>
              </to>
            </anchor>
          </controlPr>
        </control>
      </mc:Choice>
      <mc:Fallback>
        <control shapeId="22529" r:id="rId4" name="TextBox1"/>
      </mc:Fallback>
    </mc:AlternateContent>
    <mc:AlternateContent xmlns:mc="http://schemas.openxmlformats.org/markup-compatibility/2006">
      <mc:Choice Requires="x14">
        <control shapeId="22530" r:id="rId6" name="TextBox2">
          <controlPr defaultSize="0" autoLine="0" linkedCell="S9" r:id="rId7">
            <anchor moveWithCells="1">
              <from>
                <xdr:col>5</xdr:col>
                <xdr:colOff>219075</xdr:colOff>
                <xdr:row>1</xdr:row>
                <xdr:rowOff>180975</xdr:rowOff>
              </from>
              <to>
                <xdr:col>5</xdr:col>
                <xdr:colOff>1066800</xdr:colOff>
                <xdr:row>3</xdr:row>
                <xdr:rowOff>28575</xdr:rowOff>
              </to>
            </anchor>
          </controlPr>
        </control>
      </mc:Choice>
      <mc:Fallback>
        <control shapeId="22530" r:id="rId6" name="TextBox2"/>
      </mc:Fallback>
    </mc:AlternateContent>
    <mc:AlternateContent xmlns:mc="http://schemas.openxmlformats.org/markup-compatibility/2006">
      <mc:Choice Requires="x14">
        <control shapeId="22531" r:id="rId8" name="TextBox4">
          <controlPr defaultSize="0" autoLine="0" autoPict="0" linkedCell="S8" r:id="rId9">
            <anchor moveWithCells="1">
              <from>
                <xdr:col>2</xdr:col>
                <xdr:colOff>571500</xdr:colOff>
                <xdr:row>1</xdr:row>
                <xdr:rowOff>171450</xdr:rowOff>
              </from>
              <to>
                <xdr:col>3</xdr:col>
                <xdr:colOff>809625</xdr:colOff>
                <xdr:row>3</xdr:row>
                <xdr:rowOff>19050</xdr:rowOff>
              </to>
            </anchor>
          </controlPr>
        </control>
      </mc:Choice>
      <mc:Fallback>
        <control shapeId="22531" r:id="rId8" name="TextBox4"/>
      </mc:Fallback>
    </mc:AlternateContent>
    <mc:AlternateContent xmlns:mc="http://schemas.openxmlformats.org/markup-compatibility/2006">
      <mc:Choice Requires="x14">
        <control shapeId="22532" r:id="rId10" name="TextBox5">
          <controlPr defaultSize="0" autoLine="0" autoPict="0" linkedCell="S16" r:id="rId11">
            <anchor moveWithCells="1">
              <from>
                <xdr:col>4</xdr:col>
                <xdr:colOff>0</xdr:colOff>
                <xdr:row>8</xdr:row>
                <xdr:rowOff>0</xdr:rowOff>
              </from>
              <to>
                <xdr:col>7</xdr:col>
                <xdr:colOff>123825</xdr:colOff>
                <xdr:row>11</xdr:row>
                <xdr:rowOff>0</xdr:rowOff>
              </to>
            </anchor>
          </controlPr>
        </control>
      </mc:Choice>
      <mc:Fallback>
        <control shapeId="22532" r:id="rId10" name="TextBox5"/>
      </mc:Fallback>
    </mc:AlternateContent>
  </control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6"/>
  <dimension ref="A2:T64"/>
  <sheetViews>
    <sheetView showGridLines="0" topLeftCell="A7" workbookViewId="0">
      <selection activeCell="F26" sqref="F25:F35"/>
    </sheetView>
  </sheetViews>
  <sheetFormatPr defaultColWidth="11.42578125" defaultRowHeight="15" customHeight="1" x14ac:dyDescent="0.2"/>
  <cols>
    <col min="2" max="4" width="12.7109375" customWidth="1"/>
    <col min="5" max="5" width="34.5703125" customWidth="1"/>
    <col min="6" max="6" width="16.7109375" customWidth="1"/>
    <col min="7" max="90" width="12.7109375" customWidth="1"/>
  </cols>
  <sheetData>
    <row r="2" spans="2:19" ht="15" customHeight="1" x14ac:dyDescent="0.2">
      <c r="B2" s="2"/>
      <c r="C2" s="2"/>
      <c r="D2" s="2"/>
      <c r="E2" s="2"/>
      <c r="F2" s="2"/>
      <c r="G2" s="2"/>
      <c r="H2" s="2"/>
      <c r="I2" s="33"/>
      <c r="J2" s="33"/>
      <c r="K2" s="33"/>
      <c r="R2" s="25" t="s">
        <v>27</v>
      </c>
    </row>
    <row r="3" spans="2:19" ht="15" customHeight="1" x14ac:dyDescent="0.25">
      <c r="B3" s="2"/>
      <c r="C3" s="3" t="s">
        <v>0</v>
      </c>
      <c r="D3" s="4"/>
      <c r="E3" s="3" t="s">
        <v>1</v>
      </c>
      <c r="F3" s="5"/>
      <c r="G3" s="6"/>
      <c r="H3" s="2"/>
      <c r="I3" s="33"/>
      <c r="J3" s="33"/>
      <c r="K3" s="33"/>
      <c r="R3" s="25" t="s">
        <v>28</v>
      </c>
    </row>
    <row r="4" spans="2:19" ht="15" customHeight="1" x14ac:dyDescent="0.2">
      <c r="B4" s="2"/>
      <c r="C4" s="2"/>
      <c r="D4" s="2"/>
      <c r="E4" s="2"/>
      <c r="F4" s="2"/>
      <c r="G4" s="2"/>
      <c r="H4" s="2"/>
      <c r="I4" s="33"/>
      <c r="J4" s="33"/>
      <c r="K4" s="33"/>
    </row>
    <row r="5" spans="2:19" ht="15" customHeight="1" x14ac:dyDescent="0.2">
      <c r="B5" s="2"/>
      <c r="C5" s="2"/>
      <c r="D5" s="2"/>
      <c r="E5" s="2"/>
      <c r="F5" s="2"/>
      <c r="G5" s="2"/>
      <c r="H5" s="2"/>
      <c r="I5" s="33"/>
      <c r="J5" s="33"/>
      <c r="K5" s="33"/>
    </row>
    <row r="6" spans="2:19" ht="15" customHeight="1" x14ac:dyDescent="0.2">
      <c r="B6" s="2"/>
      <c r="C6" s="2"/>
      <c r="D6" s="2" t="s">
        <v>2</v>
      </c>
      <c r="E6" s="2"/>
      <c r="F6" s="7"/>
      <c r="G6" s="2"/>
      <c r="H6" s="8"/>
      <c r="I6" s="109"/>
      <c r="J6" s="33"/>
      <c r="K6" s="33"/>
      <c r="R6" t="s">
        <v>12</v>
      </c>
    </row>
    <row r="7" spans="2:19" ht="15" customHeight="1" x14ac:dyDescent="0.2">
      <c r="B7" s="2"/>
      <c r="C7" s="2"/>
      <c r="D7" s="2"/>
      <c r="E7" s="2"/>
      <c r="F7" s="7"/>
      <c r="G7" s="2"/>
      <c r="H7" s="2"/>
      <c r="I7" s="33"/>
      <c r="J7" s="33"/>
      <c r="K7" s="33"/>
    </row>
    <row r="8" spans="2:19" ht="15" customHeight="1" x14ac:dyDescent="0.2">
      <c r="B8" s="2"/>
      <c r="C8" s="2"/>
      <c r="D8" s="2"/>
      <c r="E8" s="2"/>
      <c r="F8" s="2"/>
      <c r="G8" s="2"/>
      <c r="H8" s="2"/>
      <c r="I8" s="33"/>
      <c r="J8" s="33"/>
      <c r="K8" s="33"/>
      <c r="R8" t="s">
        <v>13</v>
      </c>
      <c r="S8" t="s">
        <v>62</v>
      </c>
    </row>
    <row r="9" spans="2:19" ht="15" customHeight="1" x14ac:dyDescent="0.2">
      <c r="B9" s="2"/>
      <c r="C9" s="2"/>
      <c r="D9" s="2" t="s">
        <v>3</v>
      </c>
      <c r="E9" s="2"/>
      <c r="F9" s="2"/>
      <c r="G9" s="2"/>
      <c r="H9" s="2"/>
      <c r="I9" s="33"/>
      <c r="J9" s="33"/>
      <c r="K9" s="33"/>
      <c r="R9" t="s">
        <v>14</v>
      </c>
      <c r="S9" s="9" t="s">
        <v>38</v>
      </c>
    </row>
    <row r="10" spans="2:19" ht="15" customHeight="1" x14ac:dyDescent="0.2">
      <c r="B10" s="2"/>
      <c r="C10" s="2"/>
      <c r="D10" s="2"/>
      <c r="E10" s="2"/>
      <c r="F10" s="2"/>
      <c r="G10" s="2"/>
      <c r="H10" s="2"/>
      <c r="I10" s="33"/>
      <c r="J10" s="33"/>
      <c r="K10" s="33"/>
      <c r="R10" t="s">
        <v>15</v>
      </c>
      <c r="S10" s="9"/>
    </row>
    <row r="11" spans="2:19" ht="15" customHeight="1" x14ac:dyDescent="0.2">
      <c r="B11" s="2"/>
      <c r="C11" s="2"/>
      <c r="D11" s="2"/>
      <c r="E11" s="2"/>
      <c r="F11" s="2"/>
      <c r="G11" s="2"/>
      <c r="H11" s="2"/>
      <c r="I11" s="33"/>
      <c r="J11" s="33"/>
      <c r="K11" s="33"/>
      <c r="R11" t="s">
        <v>16</v>
      </c>
      <c r="S11" s="9" t="s">
        <v>38</v>
      </c>
    </row>
    <row r="12" spans="2:19" ht="15" customHeight="1" x14ac:dyDescent="0.2">
      <c r="B12" s="2"/>
      <c r="C12" s="2"/>
      <c r="D12" s="2"/>
      <c r="E12" s="2"/>
      <c r="F12" s="2"/>
      <c r="G12" s="2"/>
      <c r="H12" s="2"/>
      <c r="I12" s="33"/>
      <c r="J12" s="33"/>
      <c r="K12" s="33"/>
      <c r="R12" t="s">
        <v>17</v>
      </c>
      <c r="S12" s="9" t="s">
        <v>38</v>
      </c>
    </row>
    <row r="13" spans="2:19" ht="15" customHeight="1" x14ac:dyDescent="0.2">
      <c r="B13" s="2"/>
      <c r="C13" s="2"/>
      <c r="D13" s="2"/>
      <c r="E13" s="2"/>
      <c r="F13" s="2"/>
      <c r="G13" s="2"/>
      <c r="H13" s="2"/>
      <c r="I13" s="33"/>
      <c r="J13" s="33"/>
      <c r="K13" s="33"/>
      <c r="R13" t="s">
        <v>33</v>
      </c>
      <c r="S13" t="s">
        <v>52</v>
      </c>
    </row>
    <row r="14" spans="2:19" ht="15" customHeight="1" x14ac:dyDescent="0.2">
      <c r="B14" s="2"/>
      <c r="C14" s="2"/>
      <c r="D14" s="2"/>
      <c r="E14" s="2"/>
      <c r="F14" s="2"/>
      <c r="G14" s="2"/>
      <c r="H14" s="2"/>
      <c r="I14" s="33"/>
      <c r="J14" s="33"/>
      <c r="K14" s="33"/>
    </row>
    <row r="15" spans="2:19" ht="15" customHeight="1" x14ac:dyDescent="0.2">
      <c r="B15" s="2"/>
      <c r="C15" s="2"/>
      <c r="D15" s="2"/>
      <c r="E15" s="2"/>
      <c r="F15" s="2"/>
      <c r="G15" s="2"/>
      <c r="H15" s="2"/>
      <c r="I15" s="33"/>
      <c r="J15" s="33"/>
      <c r="K15" s="33"/>
    </row>
    <row r="16" spans="2:19" ht="15" customHeight="1" x14ac:dyDescent="0.2">
      <c r="B16" s="2"/>
      <c r="C16" s="2"/>
      <c r="D16" s="2"/>
      <c r="E16" s="2"/>
      <c r="F16" s="2"/>
      <c r="G16" s="2"/>
      <c r="H16" s="2"/>
      <c r="I16" s="33"/>
      <c r="J16" s="33"/>
      <c r="K16" s="33"/>
      <c r="L16" s="10"/>
      <c r="R16" t="s">
        <v>31</v>
      </c>
      <c r="S16" s="34" t="s">
        <v>38</v>
      </c>
    </row>
    <row r="17" spans="2:20" ht="15" customHeight="1" x14ac:dyDescent="0.2">
      <c r="I17" s="33"/>
      <c r="J17" s="33"/>
      <c r="K17" s="33"/>
      <c r="L17" s="10"/>
      <c r="R17" t="s">
        <v>32</v>
      </c>
      <c r="S17" t="s">
        <v>18</v>
      </c>
    </row>
    <row r="18" spans="2:20" ht="15" customHeight="1" x14ac:dyDescent="0.2">
      <c r="L18" s="10"/>
    </row>
    <row r="19" spans="2:20" ht="15" customHeight="1" x14ac:dyDescent="0.2">
      <c r="B19" s="10"/>
      <c r="C19" s="13" t="s">
        <v>5</v>
      </c>
      <c r="D19" s="14"/>
      <c r="E19" s="103" t="s">
        <v>74</v>
      </c>
      <c r="F19" s="11" t="s">
        <v>86</v>
      </c>
      <c r="G19" s="10"/>
      <c r="H19" s="10"/>
      <c r="I19" s="10"/>
      <c r="K19" s="10"/>
      <c r="R19" t="s">
        <v>26</v>
      </c>
      <c r="T19">
        <f>Spezifikation!E8</f>
        <v>25</v>
      </c>
    </row>
    <row r="20" spans="2:20" ht="15" customHeight="1" thickBot="1" x14ac:dyDescent="0.25">
      <c r="B20" s="16"/>
      <c r="C20" s="15"/>
      <c r="D20" s="16"/>
      <c r="E20" s="108" t="s">
        <v>75</v>
      </c>
      <c r="F20" s="12"/>
      <c r="G20" s="10"/>
      <c r="O20" t="s">
        <v>19</v>
      </c>
      <c r="P20">
        <f>Spezifikation!G8</f>
        <v>38</v>
      </c>
    </row>
    <row r="21" spans="2:20" ht="15" customHeight="1" x14ac:dyDescent="0.2">
      <c r="B21" s="14"/>
      <c r="C21" s="17"/>
      <c r="D21" s="21"/>
      <c r="E21" s="104"/>
      <c r="F21" s="10"/>
      <c r="G21" s="10"/>
    </row>
    <row r="22" spans="2:20" ht="15.75" customHeight="1" x14ac:dyDescent="0.2">
      <c r="B22" s="29" t="s">
        <v>6</v>
      </c>
      <c r="C22" s="27" t="s">
        <v>76</v>
      </c>
      <c r="D22" s="26" t="s">
        <v>7</v>
      </c>
      <c r="E22" s="105" t="s">
        <v>8</v>
      </c>
      <c r="F22" s="28" t="s">
        <v>8</v>
      </c>
      <c r="G22" s="10"/>
      <c r="N22" t="s">
        <v>21</v>
      </c>
      <c r="P22" t="e">
        <f>Spezifikation!#REF!</f>
        <v>#REF!</v>
      </c>
    </row>
    <row r="23" spans="2:20" ht="20.100000000000001" customHeight="1" x14ac:dyDescent="0.2">
      <c r="B23" s="29"/>
      <c r="C23" s="27"/>
      <c r="D23" s="26"/>
      <c r="E23" s="105"/>
      <c r="F23" s="28"/>
      <c r="G23" s="10"/>
    </row>
    <row r="24" spans="2:20" ht="20.100000000000001" customHeight="1" thickBot="1" x14ac:dyDescent="0.25">
      <c r="B24" s="32" t="s">
        <v>9</v>
      </c>
      <c r="C24" s="31" t="s">
        <v>77</v>
      </c>
      <c r="D24" s="30" t="s">
        <v>10</v>
      </c>
      <c r="E24" s="105" t="str">
        <f>Spezifikation!I8</f>
        <v>[mV]</v>
      </c>
      <c r="F24" s="113" t="s">
        <v>11</v>
      </c>
      <c r="G24" s="10"/>
      <c r="N24" t="s">
        <v>22</v>
      </c>
      <c r="P24" t="e">
        <f>Spezifikation!#REF!</f>
        <v>#REF!</v>
      </c>
    </row>
    <row r="25" spans="2:20" ht="20.100000000000001" customHeight="1" thickBot="1" x14ac:dyDescent="0.25">
      <c r="B25" s="114">
        <f>Sensor1!B25</f>
        <v>49.888200809523809</v>
      </c>
      <c r="C25" s="75"/>
      <c r="D25" s="77">
        <f>Sensor1!D25</f>
        <v>998.78070680952374</v>
      </c>
      <c r="E25" s="106">
        <f>1013*F25/D25*1000</f>
        <v>0</v>
      </c>
      <c r="F25">
        <f>Messblatt!X7</f>
        <v>0</v>
      </c>
      <c r="G25" s="10"/>
    </row>
    <row r="26" spans="2:20" ht="20.100000000000001" customHeight="1" thickBot="1" x14ac:dyDescent="0.25">
      <c r="B26" s="114">
        <f>Sensor1!B26</f>
        <v>45.167634190476193</v>
      </c>
      <c r="C26" s="101"/>
      <c r="D26" s="77">
        <f>Sensor1!D26</f>
        <v>998.11833709523819</v>
      </c>
      <c r="E26" s="107">
        <f t="shared" ref="E26:E35" si="0">1013*F26/D26*1000</f>
        <v>0</v>
      </c>
      <c r="F26">
        <f>Messblatt!X8</f>
        <v>0</v>
      </c>
      <c r="G26" s="10"/>
      <c r="N26" t="s">
        <v>23</v>
      </c>
      <c r="P26" t="e">
        <f>Spezifikation!#REF!</f>
        <v>#REF!</v>
      </c>
    </row>
    <row r="27" spans="2:20" ht="20.100000000000001" customHeight="1" thickBot="1" x14ac:dyDescent="0.25">
      <c r="B27" s="114">
        <f>Sensor1!B27</f>
        <v>40.322132571428575</v>
      </c>
      <c r="C27" s="76"/>
      <c r="D27" s="77">
        <f>Sensor1!D27</f>
        <v>997.20788166666694</v>
      </c>
      <c r="E27" s="107">
        <f t="shared" si="0"/>
        <v>0</v>
      </c>
      <c r="F27">
        <f>Messblatt!X9</f>
        <v>0</v>
      </c>
      <c r="G27" s="10"/>
      <c r="H27" s="102"/>
    </row>
    <row r="28" spans="2:20" ht="20.100000000000001" customHeight="1" thickBot="1" x14ac:dyDescent="0.25">
      <c r="B28" s="114">
        <f>Sensor1!B28</f>
        <v>35.403038619047621</v>
      </c>
      <c r="C28" s="76"/>
      <c r="D28" s="77">
        <f>Sensor1!D28</f>
        <v>996.67720538095227</v>
      </c>
      <c r="E28" s="107">
        <f t="shared" si="0"/>
        <v>0</v>
      </c>
      <c r="F28">
        <f>Messblatt!X10</f>
        <v>0</v>
      </c>
      <c r="G28" s="10"/>
      <c r="H28" s="102"/>
      <c r="N28" t="s">
        <v>25</v>
      </c>
      <c r="P28">
        <f>Spezifikation!E12</f>
        <v>0</v>
      </c>
    </row>
    <row r="29" spans="2:20" ht="20.100000000000001" customHeight="1" thickBot="1" x14ac:dyDescent="0.25">
      <c r="B29" s="114">
        <f>Sensor1!B29</f>
        <v>30.49292776190476</v>
      </c>
      <c r="C29" s="76"/>
      <c r="D29" s="77">
        <f>Sensor1!D29</f>
        <v>996.04944228571412</v>
      </c>
      <c r="E29" s="107">
        <f t="shared" si="0"/>
        <v>0</v>
      </c>
      <c r="F29">
        <f>Messblatt!X11</f>
        <v>0</v>
      </c>
      <c r="G29" s="10"/>
      <c r="H29" s="102"/>
      <c r="O29" t="s">
        <v>19</v>
      </c>
      <c r="P29">
        <f>Spezifikation!G12</f>
        <v>0</v>
      </c>
    </row>
    <row r="30" spans="2:20" ht="20.100000000000001" customHeight="1" thickBot="1" x14ac:dyDescent="0.25">
      <c r="B30" s="114">
        <f>Sensor1!B30</f>
        <v>25.54915304761905</v>
      </c>
      <c r="C30" s="76"/>
      <c r="D30" s="77">
        <f>Sensor1!D30</f>
        <v>995.695151333333</v>
      </c>
      <c r="E30" s="107">
        <f t="shared" si="0"/>
        <v>0</v>
      </c>
      <c r="F30">
        <f>Messblatt!X12</f>
        <v>0</v>
      </c>
      <c r="G30" s="10"/>
      <c r="H30" s="102"/>
    </row>
    <row r="31" spans="2:20" ht="20.100000000000001" customHeight="1" thickBot="1" x14ac:dyDescent="0.25">
      <c r="B31" s="114">
        <f>Sensor1!B31</f>
        <v>20.619597904761907</v>
      </c>
      <c r="C31" s="76"/>
      <c r="D31" s="77">
        <f>Sensor1!D31</f>
        <v>995.65958938095253</v>
      </c>
      <c r="E31" s="107">
        <f t="shared" si="0"/>
        <v>0</v>
      </c>
      <c r="F31">
        <f>Messblatt!X13</f>
        <v>0</v>
      </c>
      <c r="G31" s="10"/>
      <c r="H31" s="102"/>
    </row>
    <row r="32" spans="2:20" ht="20.100000000000001" customHeight="1" thickBot="1" x14ac:dyDescent="0.25">
      <c r="B32" s="114">
        <f>Sensor1!B32</f>
        <v>15.699361238095234</v>
      </c>
      <c r="C32" s="76"/>
      <c r="D32" s="77">
        <f>Sensor1!D32</f>
        <v>995.68402723809538</v>
      </c>
      <c r="E32" s="107">
        <f t="shared" si="0"/>
        <v>0</v>
      </c>
      <c r="F32">
        <f>Messblatt!X14</f>
        <v>0</v>
      </c>
      <c r="G32" s="10"/>
      <c r="H32" s="102"/>
    </row>
    <row r="33" spans="2:8" ht="20.100000000000001" customHeight="1" thickBot="1" x14ac:dyDescent="0.25">
      <c r="B33" s="114">
        <f>Sensor1!B33</f>
        <v>10.741406428571429</v>
      </c>
      <c r="C33" s="76"/>
      <c r="D33" s="77">
        <f>Sensor1!D33</f>
        <v>995.89102752380961</v>
      </c>
      <c r="E33" s="107">
        <f t="shared" si="0"/>
        <v>0</v>
      </c>
      <c r="F33">
        <f>Messblatt!X15</f>
        <v>0</v>
      </c>
      <c r="G33" s="10"/>
      <c r="H33" s="102"/>
    </row>
    <row r="34" spans="2:8" ht="20.100000000000001" customHeight="1" thickBot="1" x14ac:dyDescent="0.25">
      <c r="B34" s="114">
        <f>Sensor1!B34</f>
        <v>5.7755830952380949</v>
      </c>
      <c r="C34" s="76"/>
      <c r="D34" s="77">
        <f>Sensor1!D34</f>
        <v>995.89616233333334</v>
      </c>
      <c r="E34" s="107">
        <f t="shared" si="0"/>
        <v>0</v>
      </c>
      <c r="F34">
        <f>Messblatt!X16</f>
        <v>0</v>
      </c>
      <c r="G34" s="10"/>
    </row>
    <row r="35" spans="2:8" ht="20.100000000000001" customHeight="1" x14ac:dyDescent="0.2">
      <c r="B35" s="114">
        <f>Sensor1!B35</f>
        <v>0.83779804761904753</v>
      </c>
      <c r="C35" s="76"/>
      <c r="D35" s="77">
        <f>Sensor1!D35</f>
        <v>995.89987123809533</v>
      </c>
      <c r="E35" s="107">
        <f t="shared" si="0"/>
        <v>0</v>
      </c>
      <c r="F35">
        <f>Messblatt!X17</f>
        <v>0</v>
      </c>
      <c r="G35" s="10"/>
    </row>
    <row r="36" spans="2:8" ht="20.100000000000001" customHeight="1" x14ac:dyDescent="0.2">
      <c r="B36" s="110"/>
      <c r="C36" s="76"/>
      <c r="D36" s="78"/>
      <c r="E36" s="107"/>
      <c r="F36" s="19"/>
      <c r="G36" s="10"/>
    </row>
    <row r="37" spans="2:8" ht="20.100000000000001" customHeight="1" x14ac:dyDescent="0.2">
      <c r="B37" s="110"/>
      <c r="C37" s="76"/>
      <c r="D37" s="78"/>
      <c r="E37" s="107"/>
      <c r="F37" s="19"/>
      <c r="G37" s="10"/>
    </row>
    <row r="38" spans="2:8" ht="20.100000000000001" customHeight="1" x14ac:dyDescent="0.2">
      <c r="B38" s="110"/>
      <c r="C38" s="76"/>
      <c r="D38" s="78"/>
      <c r="E38" s="107"/>
      <c r="F38" s="19"/>
      <c r="G38" s="10"/>
    </row>
    <row r="39" spans="2:8" ht="20.100000000000001" customHeight="1" x14ac:dyDescent="0.2">
      <c r="B39" s="110"/>
      <c r="C39" s="76"/>
      <c r="D39" s="78"/>
      <c r="E39" s="107"/>
      <c r="F39" s="19"/>
      <c r="G39" s="10"/>
    </row>
    <row r="40" spans="2:8" ht="20.100000000000001" customHeight="1" x14ac:dyDescent="0.2">
      <c r="B40" s="110"/>
      <c r="C40" s="76"/>
      <c r="D40" s="78"/>
      <c r="E40" s="107"/>
      <c r="F40" s="19"/>
      <c r="G40" s="10"/>
    </row>
    <row r="41" spans="2:8" ht="20.100000000000001" customHeight="1" x14ac:dyDescent="0.2">
      <c r="B41" s="110"/>
      <c r="C41" s="76"/>
      <c r="D41" s="78"/>
      <c r="E41" s="107"/>
      <c r="F41" s="19"/>
      <c r="G41" s="10"/>
    </row>
    <row r="42" spans="2:8" ht="20.100000000000001" customHeight="1" x14ac:dyDescent="0.2">
      <c r="B42" s="110"/>
      <c r="C42" s="76"/>
      <c r="D42" s="78"/>
      <c r="E42" s="107"/>
      <c r="F42" s="19"/>
      <c r="G42" s="10"/>
    </row>
    <row r="43" spans="2:8" ht="20.100000000000001" customHeight="1" x14ac:dyDescent="0.2">
      <c r="B43" s="110"/>
      <c r="C43" s="76"/>
      <c r="D43" s="78"/>
      <c r="E43" s="107"/>
      <c r="F43" s="19"/>
      <c r="G43" s="10"/>
    </row>
    <row r="44" spans="2:8" ht="20.100000000000001" customHeight="1" x14ac:dyDescent="0.2">
      <c r="B44" s="110"/>
      <c r="C44" s="76"/>
      <c r="D44" s="78"/>
      <c r="E44" s="107"/>
      <c r="F44" s="19"/>
      <c r="G44" s="10"/>
    </row>
    <row r="45" spans="2:8" ht="15" customHeight="1" x14ac:dyDescent="0.2">
      <c r="B45" s="110"/>
      <c r="C45" s="76"/>
      <c r="D45" s="78"/>
      <c r="E45" s="107"/>
      <c r="F45" s="19"/>
      <c r="G45" s="10"/>
    </row>
    <row r="46" spans="2:8" ht="15" customHeight="1" x14ac:dyDescent="0.2">
      <c r="B46" s="110"/>
      <c r="C46" s="76"/>
      <c r="D46" s="78"/>
      <c r="E46" s="107"/>
      <c r="F46" s="19"/>
    </row>
    <row r="47" spans="2:8" ht="15" customHeight="1" x14ac:dyDescent="0.2">
      <c r="B47" s="110"/>
      <c r="C47" s="76"/>
      <c r="D47" s="78"/>
      <c r="E47" s="107"/>
      <c r="F47" s="19"/>
    </row>
    <row r="49" spans="1:11" ht="15" customHeight="1" x14ac:dyDescent="0.2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</row>
    <row r="50" spans="1:11" ht="15" customHeight="1" x14ac:dyDescent="0.2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</row>
    <row r="51" spans="1:11" ht="15" customHeight="1" x14ac:dyDescent="0.2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</row>
    <row r="52" spans="1:11" ht="15" customHeight="1" x14ac:dyDescent="0.2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</row>
    <row r="53" spans="1:11" ht="15" customHeight="1" x14ac:dyDescent="0.2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</row>
    <row r="54" spans="1:11" ht="15" customHeight="1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</row>
    <row r="55" spans="1:11" ht="15" customHeight="1" x14ac:dyDescent="0.2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</row>
    <row r="56" spans="1:11" ht="15" customHeight="1" x14ac:dyDescent="0.2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</row>
    <row r="57" spans="1:11" ht="15" customHeight="1" x14ac:dyDescent="0.2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</row>
    <row r="58" spans="1:11" ht="15" customHeight="1" x14ac:dyDescent="0.2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</row>
    <row r="59" spans="1:11" ht="15" customHeight="1" x14ac:dyDescent="0.2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</row>
    <row r="60" spans="1:11" ht="15" customHeight="1" x14ac:dyDescent="0.2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</row>
    <row r="61" spans="1:11" ht="15" customHeight="1" x14ac:dyDescent="0.2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</row>
    <row r="62" spans="1:11" ht="15" customHeight="1" x14ac:dyDescent="0.2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</row>
    <row r="63" spans="1:11" ht="15" customHeight="1" x14ac:dyDescent="0.2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</row>
    <row r="64" spans="1:11" ht="15" customHeight="1" x14ac:dyDescent="0.2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</row>
  </sheetData>
  <phoneticPr fontId="1" type="noConversion"/>
  <conditionalFormatting sqref="E25:E47">
    <cfRule type="cellIs" dxfId="27" priority="1" stopIfTrue="1" operator="lessThan">
      <formula>$T$19</formula>
    </cfRule>
    <cfRule type="cellIs" dxfId="26" priority="2" stopIfTrue="1" operator="greaterThan">
      <formula>$P$20</formula>
    </cfRule>
  </conditionalFormatting>
  <conditionalFormatting sqref="B2:K16">
    <cfRule type="expression" dxfId="25" priority="3" stopIfTrue="1">
      <formula>($S$11-$S$12)&lt;0</formula>
    </cfRule>
    <cfRule type="expression" dxfId="24" priority="4" stopIfTrue="1">
      <formula>($S$11-$S$12)&gt;0</formula>
    </cfRule>
  </conditionalFormatting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23553" r:id="rId4" name="TextBox1">
          <controlPr defaultSize="0" autoLine="0" linkedCell="S11" r:id="rId5">
            <anchor moveWithCells="1">
              <from>
                <xdr:col>4</xdr:col>
                <xdr:colOff>828675</xdr:colOff>
                <xdr:row>4</xdr:row>
                <xdr:rowOff>180975</xdr:rowOff>
              </from>
              <to>
                <xdr:col>4</xdr:col>
                <xdr:colOff>1743075</xdr:colOff>
                <xdr:row>6</xdr:row>
                <xdr:rowOff>9525</xdr:rowOff>
              </to>
            </anchor>
          </controlPr>
        </control>
      </mc:Choice>
      <mc:Fallback>
        <control shapeId="23553" r:id="rId4" name="TextBox1"/>
      </mc:Fallback>
    </mc:AlternateContent>
    <mc:AlternateContent xmlns:mc="http://schemas.openxmlformats.org/markup-compatibility/2006">
      <mc:Choice Requires="x14">
        <control shapeId="23554" r:id="rId6" name="TextBox2">
          <controlPr defaultSize="0" autoLine="0" linkedCell="S9" r:id="rId7">
            <anchor moveWithCells="1">
              <from>
                <xdr:col>5</xdr:col>
                <xdr:colOff>219075</xdr:colOff>
                <xdr:row>1</xdr:row>
                <xdr:rowOff>180975</xdr:rowOff>
              </from>
              <to>
                <xdr:col>5</xdr:col>
                <xdr:colOff>1066800</xdr:colOff>
                <xdr:row>3</xdr:row>
                <xdr:rowOff>28575</xdr:rowOff>
              </to>
            </anchor>
          </controlPr>
        </control>
      </mc:Choice>
      <mc:Fallback>
        <control shapeId="23554" r:id="rId6" name="TextBox2"/>
      </mc:Fallback>
    </mc:AlternateContent>
    <mc:AlternateContent xmlns:mc="http://schemas.openxmlformats.org/markup-compatibility/2006">
      <mc:Choice Requires="x14">
        <control shapeId="23555" r:id="rId8" name="TextBox4">
          <controlPr defaultSize="0" autoLine="0" autoPict="0" linkedCell="S8" r:id="rId9">
            <anchor moveWithCells="1">
              <from>
                <xdr:col>2</xdr:col>
                <xdr:colOff>571500</xdr:colOff>
                <xdr:row>1</xdr:row>
                <xdr:rowOff>171450</xdr:rowOff>
              </from>
              <to>
                <xdr:col>3</xdr:col>
                <xdr:colOff>809625</xdr:colOff>
                <xdr:row>3</xdr:row>
                <xdr:rowOff>19050</xdr:rowOff>
              </to>
            </anchor>
          </controlPr>
        </control>
      </mc:Choice>
      <mc:Fallback>
        <control shapeId="23555" r:id="rId8" name="TextBox4"/>
      </mc:Fallback>
    </mc:AlternateContent>
    <mc:AlternateContent xmlns:mc="http://schemas.openxmlformats.org/markup-compatibility/2006">
      <mc:Choice Requires="x14">
        <control shapeId="23556" r:id="rId10" name="TextBox5">
          <controlPr defaultSize="0" autoLine="0" autoPict="0" linkedCell="S16" r:id="rId11">
            <anchor moveWithCells="1">
              <from>
                <xdr:col>4</xdr:col>
                <xdr:colOff>0</xdr:colOff>
                <xdr:row>8</xdr:row>
                <xdr:rowOff>0</xdr:rowOff>
              </from>
              <to>
                <xdr:col>7</xdr:col>
                <xdr:colOff>123825</xdr:colOff>
                <xdr:row>11</xdr:row>
                <xdr:rowOff>0</xdr:rowOff>
              </to>
            </anchor>
          </controlPr>
        </control>
      </mc:Choice>
      <mc:Fallback>
        <control shapeId="23556" r:id="rId10" name="TextBox5"/>
      </mc:Fallback>
    </mc:AlternateContent>
  </control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7"/>
  <dimension ref="A2:T64"/>
  <sheetViews>
    <sheetView showGridLines="0" topLeftCell="A10" workbookViewId="0">
      <selection activeCell="F25" sqref="F25:F35"/>
    </sheetView>
  </sheetViews>
  <sheetFormatPr defaultColWidth="11.42578125" defaultRowHeight="15" customHeight="1" x14ac:dyDescent="0.2"/>
  <cols>
    <col min="2" max="4" width="12.7109375" customWidth="1"/>
    <col min="5" max="5" width="34.5703125" customWidth="1"/>
    <col min="6" max="6" width="16.7109375" customWidth="1"/>
    <col min="7" max="90" width="12.7109375" customWidth="1"/>
  </cols>
  <sheetData>
    <row r="2" spans="2:19" ht="15" customHeight="1" x14ac:dyDescent="0.2">
      <c r="B2" s="2"/>
      <c r="C2" s="2"/>
      <c r="D2" s="2"/>
      <c r="E2" s="2"/>
      <c r="F2" s="2"/>
      <c r="G2" s="2"/>
      <c r="H2" s="2"/>
      <c r="I2" s="33"/>
      <c r="J2" s="33"/>
      <c r="K2" s="33"/>
      <c r="R2" s="25" t="s">
        <v>27</v>
      </c>
    </row>
    <row r="3" spans="2:19" ht="15" customHeight="1" x14ac:dyDescent="0.25">
      <c r="B3" s="2"/>
      <c r="C3" s="3" t="s">
        <v>0</v>
      </c>
      <c r="D3" s="4"/>
      <c r="E3" s="3" t="s">
        <v>1</v>
      </c>
      <c r="F3" s="5"/>
      <c r="G3" s="6"/>
      <c r="H3" s="2"/>
      <c r="I3" s="33"/>
      <c r="J3" s="33"/>
      <c r="K3" s="33"/>
      <c r="R3" s="25" t="s">
        <v>28</v>
      </c>
    </row>
    <row r="4" spans="2:19" ht="15" customHeight="1" x14ac:dyDescent="0.2">
      <c r="B4" s="2"/>
      <c r="C4" s="2"/>
      <c r="D4" s="2"/>
      <c r="E4" s="2"/>
      <c r="F4" s="2"/>
      <c r="G4" s="2"/>
      <c r="H4" s="2"/>
      <c r="I4" s="33"/>
      <c r="J4" s="33"/>
      <c r="K4" s="33"/>
    </row>
    <row r="5" spans="2:19" ht="15" customHeight="1" x14ac:dyDescent="0.2">
      <c r="B5" s="2"/>
      <c r="C5" s="2"/>
      <c r="D5" s="2"/>
      <c r="E5" s="2"/>
      <c r="F5" s="2"/>
      <c r="G5" s="2"/>
      <c r="H5" s="2"/>
      <c r="I5" s="33"/>
      <c r="J5" s="33"/>
      <c r="K5" s="33"/>
    </row>
    <row r="6" spans="2:19" ht="15" customHeight="1" x14ac:dyDescent="0.2">
      <c r="B6" s="2"/>
      <c r="C6" s="2"/>
      <c r="D6" s="2" t="s">
        <v>2</v>
      </c>
      <c r="E6" s="2"/>
      <c r="F6" s="7"/>
      <c r="G6" s="2"/>
      <c r="H6" s="8"/>
      <c r="I6" s="109"/>
      <c r="J6" s="33"/>
      <c r="K6" s="33"/>
      <c r="R6" t="s">
        <v>12</v>
      </c>
    </row>
    <row r="7" spans="2:19" ht="15" customHeight="1" x14ac:dyDescent="0.2">
      <c r="B7" s="2"/>
      <c r="C7" s="2"/>
      <c r="D7" s="2"/>
      <c r="E7" s="2"/>
      <c r="F7" s="7"/>
      <c r="G7" s="2"/>
      <c r="H7" s="2"/>
      <c r="I7" s="33"/>
      <c r="J7" s="33"/>
      <c r="K7" s="33"/>
    </row>
    <row r="8" spans="2:19" ht="15" customHeight="1" x14ac:dyDescent="0.2">
      <c r="B8" s="2"/>
      <c r="C8" s="2"/>
      <c r="D8" s="2"/>
      <c r="E8" s="2"/>
      <c r="F8" s="2"/>
      <c r="G8" s="2"/>
      <c r="H8" s="2"/>
      <c r="I8" s="33"/>
      <c r="J8" s="33"/>
      <c r="K8" s="33"/>
      <c r="R8" t="s">
        <v>13</v>
      </c>
      <c r="S8" t="s">
        <v>62</v>
      </c>
    </row>
    <row r="9" spans="2:19" ht="15" customHeight="1" x14ac:dyDescent="0.2">
      <c r="B9" s="2"/>
      <c r="C9" s="2"/>
      <c r="D9" s="2" t="s">
        <v>3</v>
      </c>
      <c r="E9" s="2"/>
      <c r="F9" s="2"/>
      <c r="G9" s="2"/>
      <c r="H9" s="2"/>
      <c r="I9" s="33"/>
      <c r="J9" s="33"/>
      <c r="K9" s="33"/>
      <c r="R9" t="s">
        <v>14</v>
      </c>
      <c r="S9" s="9" t="s">
        <v>38</v>
      </c>
    </row>
    <row r="10" spans="2:19" ht="15" customHeight="1" x14ac:dyDescent="0.2">
      <c r="B10" s="2"/>
      <c r="C10" s="2"/>
      <c r="D10" s="2"/>
      <c r="E10" s="2"/>
      <c r="F10" s="2"/>
      <c r="G10" s="2"/>
      <c r="H10" s="2"/>
      <c r="I10" s="33"/>
      <c r="J10" s="33"/>
      <c r="K10" s="33"/>
      <c r="R10" t="s">
        <v>15</v>
      </c>
      <c r="S10" s="9"/>
    </row>
    <row r="11" spans="2:19" ht="15" customHeight="1" x14ac:dyDescent="0.2">
      <c r="B11" s="2"/>
      <c r="C11" s="2"/>
      <c r="D11" s="2"/>
      <c r="E11" s="2"/>
      <c r="F11" s="2"/>
      <c r="G11" s="2"/>
      <c r="H11" s="2"/>
      <c r="I11" s="33"/>
      <c r="J11" s="33"/>
      <c r="K11" s="33"/>
      <c r="R11" t="s">
        <v>16</v>
      </c>
      <c r="S11" s="9" t="s">
        <v>38</v>
      </c>
    </row>
    <row r="12" spans="2:19" ht="15" customHeight="1" x14ac:dyDescent="0.2">
      <c r="B12" s="2"/>
      <c r="C12" s="2"/>
      <c r="D12" s="2"/>
      <c r="E12" s="2"/>
      <c r="F12" s="2"/>
      <c r="G12" s="2"/>
      <c r="H12" s="2"/>
      <c r="I12" s="33"/>
      <c r="J12" s="33"/>
      <c r="K12" s="33"/>
      <c r="R12" t="s">
        <v>17</v>
      </c>
      <c r="S12" s="9" t="s">
        <v>38</v>
      </c>
    </row>
    <row r="13" spans="2:19" ht="15" customHeight="1" x14ac:dyDescent="0.2">
      <c r="B13" s="2"/>
      <c r="C13" s="2"/>
      <c r="D13" s="2"/>
      <c r="E13" s="2"/>
      <c r="F13" s="2"/>
      <c r="G13" s="2"/>
      <c r="H13" s="2"/>
      <c r="I13" s="33"/>
      <c r="J13" s="33"/>
      <c r="K13" s="33"/>
      <c r="R13" t="s">
        <v>33</v>
      </c>
      <c r="S13" t="s">
        <v>52</v>
      </c>
    </row>
    <row r="14" spans="2:19" ht="15" customHeight="1" x14ac:dyDescent="0.2">
      <c r="B14" s="2"/>
      <c r="C14" s="2"/>
      <c r="D14" s="2"/>
      <c r="E14" s="2"/>
      <c r="F14" s="2"/>
      <c r="G14" s="2"/>
      <c r="H14" s="2"/>
      <c r="I14" s="33"/>
      <c r="J14" s="33"/>
      <c r="K14" s="33"/>
    </row>
    <row r="15" spans="2:19" ht="15" customHeight="1" x14ac:dyDescent="0.2">
      <c r="B15" s="2"/>
      <c r="C15" s="2"/>
      <c r="D15" s="2"/>
      <c r="E15" s="2"/>
      <c r="F15" s="2"/>
      <c r="G15" s="2"/>
      <c r="H15" s="2"/>
      <c r="I15" s="33"/>
      <c r="J15" s="33"/>
      <c r="K15" s="33"/>
    </row>
    <row r="16" spans="2:19" ht="15" customHeight="1" x14ac:dyDescent="0.2">
      <c r="B16" s="2"/>
      <c r="C16" s="2"/>
      <c r="D16" s="2"/>
      <c r="E16" s="2"/>
      <c r="F16" s="2"/>
      <c r="G16" s="2"/>
      <c r="H16" s="2"/>
      <c r="I16" s="33"/>
      <c r="J16" s="33"/>
      <c r="K16" s="33"/>
      <c r="L16" s="10"/>
      <c r="R16" t="s">
        <v>31</v>
      </c>
      <c r="S16" s="34" t="s">
        <v>38</v>
      </c>
    </row>
    <row r="17" spans="2:20" ht="15" customHeight="1" x14ac:dyDescent="0.2">
      <c r="I17" s="33"/>
      <c r="J17" s="33"/>
      <c r="K17" s="33"/>
      <c r="L17" s="10"/>
      <c r="R17" t="s">
        <v>32</v>
      </c>
      <c r="S17" t="s">
        <v>18</v>
      </c>
    </row>
    <row r="18" spans="2:20" ht="15" customHeight="1" x14ac:dyDescent="0.2">
      <c r="L18" s="10"/>
    </row>
    <row r="19" spans="2:20" ht="15" customHeight="1" x14ac:dyDescent="0.2">
      <c r="B19" s="10"/>
      <c r="C19" s="13" t="s">
        <v>5</v>
      </c>
      <c r="D19" s="14"/>
      <c r="E19" s="103" t="s">
        <v>74</v>
      </c>
      <c r="F19" s="11" t="s">
        <v>86</v>
      </c>
      <c r="G19" s="10"/>
      <c r="H19" s="10"/>
      <c r="I19" s="10"/>
      <c r="K19" s="10"/>
      <c r="R19" t="s">
        <v>26</v>
      </c>
      <c r="T19">
        <f>Spezifikation!E8</f>
        <v>25</v>
      </c>
    </row>
    <row r="20" spans="2:20" ht="15" customHeight="1" thickBot="1" x14ac:dyDescent="0.25">
      <c r="B20" s="16"/>
      <c r="C20" s="15"/>
      <c r="D20" s="16"/>
      <c r="E20" s="108" t="s">
        <v>75</v>
      </c>
      <c r="F20" s="12"/>
      <c r="G20" s="10"/>
      <c r="O20" t="s">
        <v>19</v>
      </c>
      <c r="P20">
        <f>Spezifikation!G8</f>
        <v>38</v>
      </c>
    </row>
    <row r="21" spans="2:20" ht="15" customHeight="1" x14ac:dyDescent="0.2">
      <c r="B21" s="14"/>
      <c r="C21" s="17"/>
      <c r="D21" s="21"/>
      <c r="E21" s="104"/>
      <c r="F21" s="10"/>
      <c r="G21" s="10"/>
    </row>
    <row r="22" spans="2:20" ht="15.75" customHeight="1" x14ac:dyDescent="0.2">
      <c r="B22" s="29" t="s">
        <v>6</v>
      </c>
      <c r="C22" s="27" t="s">
        <v>76</v>
      </c>
      <c r="D22" s="26" t="s">
        <v>7</v>
      </c>
      <c r="E22" s="105" t="s">
        <v>8</v>
      </c>
      <c r="F22" s="28" t="s">
        <v>8</v>
      </c>
      <c r="G22" s="10"/>
      <c r="N22" t="s">
        <v>21</v>
      </c>
      <c r="P22" t="e">
        <f>Spezifikation!#REF!</f>
        <v>#REF!</v>
      </c>
    </row>
    <row r="23" spans="2:20" ht="20.100000000000001" customHeight="1" x14ac:dyDescent="0.2">
      <c r="B23" s="29"/>
      <c r="C23" s="27"/>
      <c r="D23" s="26"/>
      <c r="E23" s="105"/>
      <c r="F23" s="28"/>
      <c r="G23" s="10"/>
    </row>
    <row r="24" spans="2:20" ht="20.100000000000001" customHeight="1" thickBot="1" x14ac:dyDescent="0.25">
      <c r="B24" s="32" t="s">
        <v>9</v>
      </c>
      <c r="C24" s="31" t="s">
        <v>77</v>
      </c>
      <c r="D24" s="30" t="s">
        <v>10</v>
      </c>
      <c r="E24" s="105" t="str">
        <f>Spezifikation!I8</f>
        <v>[mV]</v>
      </c>
      <c r="F24" s="113" t="s">
        <v>11</v>
      </c>
      <c r="G24" s="10"/>
      <c r="N24" t="s">
        <v>22</v>
      </c>
      <c r="P24" t="e">
        <f>Spezifikation!#REF!</f>
        <v>#REF!</v>
      </c>
    </row>
    <row r="25" spans="2:20" ht="20.100000000000001" customHeight="1" thickBot="1" x14ac:dyDescent="0.25">
      <c r="B25" s="114">
        <f>Sensor1!B25</f>
        <v>49.888200809523809</v>
      </c>
      <c r="C25" s="75"/>
      <c r="D25" s="77">
        <f>Sensor1!D25</f>
        <v>998.78070680952374</v>
      </c>
      <c r="E25" s="106">
        <f>1013*F25/D25*1000</f>
        <v>0</v>
      </c>
      <c r="F25">
        <f>Messblatt!Y7</f>
        <v>0</v>
      </c>
      <c r="G25" s="10"/>
    </row>
    <row r="26" spans="2:20" ht="20.100000000000001" customHeight="1" thickBot="1" x14ac:dyDescent="0.25">
      <c r="B26" s="114">
        <f>Sensor1!B26</f>
        <v>45.167634190476193</v>
      </c>
      <c r="C26" s="101"/>
      <c r="D26" s="77">
        <f>Sensor1!D26</f>
        <v>998.11833709523819</v>
      </c>
      <c r="E26" s="107">
        <f t="shared" ref="E26:E35" si="0">1013*F26/D26*1000</f>
        <v>0</v>
      </c>
      <c r="F26">
        <f>Messblatt!Y8</f>
        <v>0</v>
      </c>
      <c r="G26" s="10"/>
      <c r="N26" t="s">
        <v>23</v>
      </c>
      <c r="P26" t="e">
        <f>Spezifikation!#REF!</f>
        <v>#REF!</v>
      </c>
    </row>
    <row r="27" spans="2:20" ht="20.100000000000001" customHeight="1" thickBot="1" x14ac:dyDescent="0.25">
      <c r="B27" s="114">
        <f>Sensor1!B27</f>
        <v>40.322132571428575</v>
      </c>
      <c r="C27" s="76"/>
      <c r="D27" s="77">
        <f>Sensor1!D27</f>
        <v>997.20788166666694</v>
      </c>
      <c r="E27" s="107">
        <f t="shared" si="0"/>
        <v>0</v>
      </c>
      <c r="F27">
        <f>Messblatt!Y9</f>
        <v>0</v>
      </c>
      <c r="G27" s="10"/>
      <c r="H27" s="102"/>
    </row>
    <row r="28" spans="2:20" ht="20.100000000000001" customHeight="1" thickBot="1" x14ac:dyDescent="0.25">
      <c r="B28" s="114">
        <f>Sensor1!B28</f>
        <v>35.403038619047621</v>
      </c>
      <c r="C28" s="76"/>
      <c r="D28" s="77">
        <f>Sensor1!D28</f>
        <v>996.67720538095227</v>
      </c>
      <c r="E28" s="107">
        <f t="shared" si="0"/>
        <v>0</v>
      </c>
      <c r="F28">
        <f>Messblatt!Y10</f>
        <v>0</v>
      </c>
      <c r="G28" s="10"/>
      <c r="H28" s="102"/>
      <c r="N28" t="s">
        <v>25</v>
      </c>
      <c r="P28">
        <f>Spezifikation!E12</f>
        <v>0</v>
      </c>
    </row>
    <row r="29" spans="2:20" ht="20.100000000000001" customHeight="1" thickBot="1" x14ac:dyDescent="0.25">
      <c r="B29" s="114">
        <f>Sensor1!B29</f>
        <v>30.49292776190476</v>
      </c>
      <c r="C29" s="76"/>
      <c r="D29" s="77">
        <f>Sensor1!D29</f>
        <v>996.04944228571412</v>
      </c>
      <c r="E29" s="107">
        <f t="shared" si="0"/>
        <v>0</v>
      </c>
      <c r="F29">
        <f>Messblatt!Y11</f>
        <v>0</v>
      </c>
      <c r="G29" s="10"/>
      <c r="H29" s="102"/>
      <c r="O29" t="s">
        <v>19</v>
      </c>
      <c r="P29">
        <f>Spezifikation!G12</f>
        <v>0</v>
      </c>
    </row>
    <row r="30" spans="2:20" ht="20.100000000000001" customHeight="1" thickBot="1" x14ac:dyDescent="0.25">
      <c r="B30" s="114">
        <f>Sensor1!B30</f>
        <v>25.54915304761905</v>
      </c>
      <c r="C30" s="76"/>
      <c r="D30" s="77">
        <f>Sensor1!D30</f>
        <v>995.695151333333</v>
      </c>
      <c r="E30" s="107">
        <f t="shared" si="0"/>
        <v>0</v>
      </c>
      <c r="F30">
        <f>Messblatt!Y12</f>
        <v>0</v>
      </c>
      <c r="G30" s="10"/>
      <c r="H30" s="102"/>
    </row>
    <row r="31" spans="2:20" ht="20.100000000000001" customHeight="1" thickBot="1" x14ac:dyDescent="0.25">
      <c r="B31" s="114">
        <f>Sensor1!B31</f>
        <v>20.619597904761907</v>
      </c>
      <c r="C31" s="76"/>
      <c r="D31" s="77">
        <f>Sensor1!D31</f>
        <v>995.65958938095253</v>
      </c>
      <c r="E31" s="107">
        <f t="shared" si="0"/>
        <v>0</v>
      </c>
      <c r="F31">
        <f>Messblatt!Y13</f>
        <v>0</v>
      </c>
      <c r="G31" s="10"/>
      <c r="H31" s="102"/>
    </row>
    <row r="32" spans="2:20" ht="20.100000000000001" customHeight="1" thickBot="1" x14ac:dyDescent="0.25">
      <c r="B32" s="114">
        <f>Sensor1!B32</f>
        <v>15.699361238095234</v>
      </c>
      <c r="C32" s="76"/>
      <c r="D32" s="77">
        <f>Sensor1!D32</f>
        <v>995.68402723809538</v>
      </c>
      <c r="E32" s="107">
        <f t="shared" si="0"/>
        <v>0</v>
      </c>
      <c r="F32">
        <f>Messblatt!Y14</f>
        <v>0</v>
      </c>
      <c r="G32" s="10"/>
      <c r="H32" s="102"/>
    </row>
    <row r="33" spans="2:8" ht="20.100000000000001" customHeight="1" thickBot="1" x14ac:dyDescent="0.25">
      <c r="B33" s="114">
        <f>Sensor1!B33</f>
        <v>10.741406428571429</v>
      </c>
      <c r="C33" s="76"/>
      <c r="D33" s="77">
        <f>Sensor1!D33</f>
        <v>995.89102752380961</v>
      </c>
      <c r="E33" s="107">
        <f t="shared" si="0"/>
        <v>0</v>
      </c>
      <c r="F33">
        <f>Messblatt!Y15</f>
        <v>0</v>
      </c>
      <c r="G33" s="10"/>
      <c r="H33" s="102"/>
    </row>
    <row r="34" spans="2:8" ht="20.100000000000001" customHeight="1" thickBot="1" x14ac:dyDescent="0.25">
      <c r="B34" s="114">
        <f>Sensor1!B34</f>
        <v>5.7755830952380949</v>
      </c>
      <c r="C34" s="76"/>
      <c r="D34" s="77">
        <f>Sensor1!D34</f>
        <v>995.89616233333334</v>
      </c>
      <c r="E34" s="107">
        <f t="shared" si="0"/>
        <v>0</v>
      </c>
      <c r="F34">
        <f>Messblatt!Y16</f>
        <v>0</v>
      </c>
      <c r="G34" s="10"/>
    </row>
    <row r="35" spans="2:8" ht="20.100000000000001" customHeight="1" x14ac:dyDescent="0.2">
      <c r="B35" s="114">
        <f>Sensor1!B35</f>
        <v>0.83779804761904753</v>
      </c>
      <c r="C35" s="76"/>
      <c r="D35" s="77">
        <f>Sensor1!D35</f>
        <v>995.89987123809533</v>
      </c>
      <c r="E35" s="107">
        <f t="shared" si="0"/>
        <v>0</v>
      </c>
      <c r="F35">
        <f>Messblatt!Y17</f>
        <v>0</v>
      </c>
      <c r="G35" s="10"/>
    </row>
    <row r="36" spans="2:8" ht="20.100000000000001" customHeight="1" x14ac:dyDescent="0.2">
      <c r="B36" s="110"/>
      <c r="C36" s="76"/>
      <c r="D36" s="78"/>
      <c r="E36" s="107"/>
      <c r="F36" s="19"/>
      <c r="G36" s="10"/>
    </row>
    <row r="37" spans="2:8" ht="20.100000000000001" customHeight="1" x14ac:dyDescent="0.2">
      <c r="B37" s="110"/>
      <c r="C37" s="76"/>
      <c r="D37" s="78"/>
      <c r="E37" s="107"/>
      <c r="F37" s="19"/>
      <c r="G37" s="10"/>
    </row>
    <row r="38" spans="2:8" ht="20.100000000000001" customHeight="1" x14ac:dyDescent="0.2">
      <c r="B38" s="110"/>
      <c r="C38" s="76"/>
      <c r="D38" s="78"/>
      <c r="E38" s="107"/>
      <c r="F38" s="19"/>
      <c r="G38" s="10"/>
    </row>
    <row r="39" spans="2:8" ht="20.100000000000001" customHeight="1" x14ac:dyDescent="0.2">
      <c r="B39" s="110"/>
      <c r="C39" s="76"/>
      <c r="D39" s="78"/>
      <c r="E39" s="107"/>
      <c r="F39" s="19"/>
      <c r="G39" s="10"/>
    </row>
    <row r="40" spans="2:8" ht="20.100000000000001" customHeight="1" x14ac:dyDescent="0.2">
      <c r="B40" s="110"/>
      <c r="C40" s="76"/>
      <c r="D40" s="78"/>
      <c r="E40" s="107"/>
      <c r="F40" s="19"/>
      <c r="G40" s="10"/>
    </row>
    <row r="41" spans="2:8" ht="20.100000000000001" customHeight="1" x14ac:dyDescent="0.2">
      <c r="B41" s="110"/>
      <c r="C41" s="76"/>
      <c r="D41" s="78"/>
      <c r="E41" s="107"/>
      <c r="F41" s="19"/>
      <c r="G41" s="10"/>
    </row>
    <row r="42" spans="2:8" ht="20.100000000000001" customHeight="1" x14ac:dyDescent="0.2">
      <c r="B42" s="110"/>
      <c r="C42" s="76"/>
      <c r="D42" s="78"/>
      <c r="E42" s="107"/>
      <c r="F42" s="19"/>
      <c r="G42" s="10"/>
    </row>
    <row r="43" spans="2:8" ht="20.100000000000001" customHeight="1" x14ac:dyDescent="0.2">
      <c r="B43" s="110"/>
      <c r="C43" s="76"/>
      <c r="D43" s="78"/>
      <c r="E43" s="107"/>
      <c r="F43" s="19"/>
      <c r="G43" s="10"/>
    </row>
    <row r="44" spans="2:8" ht="20.100000000000001" customHeight="1" x14ac:dyDescent="0.2">
      <c r="B44" s="110"/>
      <c r="C44" s="76"/>
      <c r="D44" s="78"/>
      <c r="E44" s="107"/>
      <c r="F44" s="19"/>
      <c r="G44" s="10"/>
    </row>
    <row r="45" spans="2:8" ht="15" customHeight="1" x14ac:dyDescent="0.2">
      <c r="B45" s="110"/>
      <c r="C45" s="76"/>
      <c r="D45" s="78"/>
      <c r="E45" s="107"/>
      <c r="F45" s="19"/>
      <c r="G45" s="10"/>
    </row>
    <row r="46" spans="2:8" ht="15" customHeight="1" x14ac:dyDescent="0.2">
      <c r="B46" s="110"/>
      <c r="C46" s="76"/>
      <c r="D46" s="78"/>
      <c r="E46" s="107"/>
      <c r="F46" s="19"/>
    </row>
    <row r="47" spans="2:8" ht="15" customHeight="1" x14ac:dyDescent="0.2">
      <c r="B47" s="110"/>
      <c r="C47" s="76"/>
      <c r="D47" s="78"/>
      <c r="E47" s="107"/>
      <c r="F47" s="19"/>
    </row>
    <row r="49" spans="1:11" ht="15" customHeight="1" x14ac:dyDescent="0.2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</row>
    <row r="50" spans="1:11" ht="15" customHeight="1" x14ac:dyDescent="0.2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</row>
    <row r="51" spans="1:11" ht="15" customHeight="1" x14ac:dyDescent="0.2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</row>
    <row r="52" spans="1:11" ht="15" customHeight="1" x14ac:dyDescent="0.2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</row>
    <row r="53" spans="1:11" ht="15" customHeight="1" x14ac:dyDescent="0.2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</row>
    <row r="54" spans="1:11" ht="15" customHeight="1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</row>
    <row r="55" spans="1:11" ht="15" customHeight="1" x14ac:dyDescent="0.2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</row>
    <row r="56" spans="1:11" ht="15" customHeight="1" x14ac:dyDescent="0.2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</row>
    <row r="57" spans="1:11" ht="15" customHeight="1" x14ac:dyDescent="0.2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</row>
    <row r="58" spans="1:11" ht="15" customHeight="1" x14ac:dyDescent="0.2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</row>
    <row r="59" spans="1:11" ht="15" customHeight="1" x14ac:dyDescent="0.2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</row>
    <row r="60" spans="1:11" ht="15" customHeight="1" x14ac:dyDescent="0.2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</row>
    <row r="61" spans="1:11" ht="15" customHeight="1" x14ac:dyDescent="0.2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</row>
    <row r="62" spans="1:11" ht="15" customHeight="1" x14ac:dyDescent="0.2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</row>
    <row r="63" spans="1:11" ht="15" customHeight="1" x14ac:dyDescent="0.2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</row>
    <row r="64" spans="1:11" ht="15" customHeight="1" x14ac:dyDescent="0.2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</row>
  </sheetData>
  <phoneticPr fontId="1" type="noConversion"/>
  <conditionalFormatting sqref="E25:E47">
    <cfRule type="cellIs" dxfId="23" priority="1" stopIfTrue="1" operator="lessThan">
      <formula>$T$19</formula>
    </cfRule>
    <cfRule type="cellIs" dxfId="22" priority="2" stopIfTrue="1" operator="greaterThan">
      <formula>$P$20</formula>
    </cfRule>
  </conditionalFormatting>
  <conditionalFormatting sqref="B2:K16">
    <cfRule type="expression" dxfId="21" priority="3" stopIfTrue="1">
      <formula>($S$11-$S$12)&lt;0</formula>
    </cfRule>
    <cfRule type="expression" dxfId="20" priority="4" stopIfTrue="1">
      <formula>($S$11-$S$12)&gt;0</formula>
    </cfRule>
  </conditionalFormatting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24577" r:id="rId4" name="TextBox1">
          <controlPr defaultSize="0" autoLine="0" linkedCell="S11" r:id="rId5">
            <anchor moveWithCells="1">
              <from>
                <xdr:col>4</xdr:col>
                <xdr:colOff>828675</xdr:colOff>
                <xdr:row>4</xdr:row>
                <xdr:rowOff>180975</xdr:rowOff>
              </from>
              <to>
                <xdr:col>4</xdr:col>
                <xdr:colOff>1743075</xdr:colOff>
                <xdr:row>6</xdr:row>
                <xdr:rowOff>9525</xdr:rowOff>
              </to>
            </anchor>
          </controlPr>
        </control>
      </mc:Choice>
      <mc:Fallback>
        <control shapeId="24577" r:id="rId4" name="TextBox1"/>
      </mc:Fallback>
    </mc:AlternateContent>
    <mc:AlternateContent xmlns:mc="http://schemas.openxmlformats.org/markup-compatibility/2006">
      <mc:Choice Requires="x14">
        <control shapeId="24578" r:id="rId6" name="TextBox2">
          <controlPr defaultSize="0" autoLine="0" linkedCell="S9" r:id="rId7">
            <anchor moveWithCells="1">
              <from>
                <xdr:col>5</xdr:col>
                <xdr:colOff>219075</xdr:colOff>
                <xdr:row>1</xdr:row>
                <xdr:rowOff>180975</xdr:rowOff>
              </from>
              <to>
                <xdr:col>5</xdr:col>
                <xdr:colOff>1066800</xdr:colOff>
                <xdr:row>3</xdr:row>
                <xdr:rowOff>28575</xdr:rowOff>
              </to>
            </anchor>
          </controlPr>
        </control>
      </mc:Choice>
      <mc:Fallback>
        <control shapeId="24578" r:id="rId6" name="TextBox2"/>
      </mc:Fallback>
    </mc:AlternateContent>
    <mc:AlternateContent xmlns:mc="http://schemas.openxmlformats.org/markup-compatibility/2006">
      <mc:Choice Requires="x14">
        <control shapeId="24579" r:id="rId8" name="TextBox4">
          <controlPr defaultSize="0" autoLine="0" autoPict="0" linkedCell="S8" r:id="rId9">
            <anchor moveWithCells="1">
              <from>
                <xdr:col>2</xdr:col>
                <xdr:colOff>571500</xdr:colOff>
                <xdr:row>1</xdr:row>
                <xdr:rowOff>171450</xdr:rowOff>
              </from>
              <to>
                <xdr:col>3</xdr:col>
                <xdr:colOff>809625</xdr:colOff>
                <xdr:row>3</xdr:row>
                <xdr:rowOff>19050</xdr:rowOff>
              </to>
            </anchor>
          </controlPr>
        </control>
      </mc:Choice>
      <mc:Fallback>
        <control shapeId="24579" r:id="rId8" name="TextBox4"/>
      </mc:Fallback>
    </mc:AlternateContent>
    <mc:AlternateContent xmlns:mc="http://schemas.openxmlformats.org/markup-compatibility/2006">
      <mc:Choice Requires="x14">
        <control shapeId="24580" r:id="rId10" name="TextBox5">
          <controlPr defaultSize="0" autoLine="0" autoPict="0" linkedCell="S16" r:id="rId11">
            <anchor moveWithCells="1">
              <from>
                <xdr:col>4</xdr:col>
                <xdr:colOff>0</xdr:colOff>
                <xdr:row>8</xdr:row>
                <xdr:rowOff>0</xdr:rowOff>
              </from>
              <to>
                <xdr:col>7</xdr:col>
                <xdr:colOff>123825</xdr:colOff>
                <xdr:row>11</xdr:row>
                <xdr:rowOff>0</xdr:rowOff>
              </to>
            </anchor>
          </controlPr>
        </control>
      </mc:Choice>
      <mc:Fallback>
        <control shapeId="24580" r:id="rId10" name="TextBox5"/>
      </mc:Fallback>
    </mc:AlternateContent>
  </control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8"/>
  <dimension ref="A2:T64"/>
  <sheetViews>
    <sheetView showGridLines="0" topLeftCell="A10" workbookViewId="0">
      <selection activeCell="G36" sqref="G36"/>
    </sheetView>
  </sheetViews>
  <sheetFormatPr defaultColWidth="11.42578125" defaultRowHeight="15" customHeight="1" x14ac:dyDescent="0.2"/>
  <cols>
    <col min="2" max="4" width="12.7109375" customWidth="1"/>
    <col min="5" max="5" width="34.5703125" customWidth="1"/>
    <col min="6" max="6" width="16.7109375" customWidth="1"/>
    <col min="7" max="90" width="12.7109375" customWidth="1"/>
  </cols>
  <sheetData>
    <row r="2" spans="2:19" ht="15" customHeight="1" x14ac:dyDescent="0.2">
      <c r="B2" s="2"/>
      <c r="C2" s="2"/>
      <c r="D2" s="2"/>
      <c r="E2" s="2"/>
      <c r="F2" s="2"/>
      <c r="G2" s="2"/>
      <c r="H2" s="2"/>
      <c r="I2" s="33"/>
      <c r="J2" s="33"/>
      <c r="K2" s="33"/>
      <c r="R2" s="25" t="s">
        <v>27</v>
      </c>
    </row>
    <row r="3" spans="2:19" ht="15" customHeight="1" x14ac:dyDescent="0.25">
      <c r="B3" s="2"/>
      <c r="C3" s="3" t="s">
        <v>0</v>
      </c>
      <c r="D3" s="4"/>
      <c r="E3" s="3" t="s">
        <v>1</v>
      </c>
      <c r="F3" s="5"/>
      <c r="G3" s="6"/>
      <c r="H3" s="2"/>
      <c r="I3" s="33"/>
      <c r="J3" s="33"/>
      <c r="K3" s="33"/>
      <c r="R3" s="25" t="s">
        <v>28</v>
      </c>
    </row>
    <row r="4" spans="2:19" ht="15" customHeight="1" x14ac:dyDescent="0.2">
      <c r="B4" s="2"/>
      <c r="C4" s="2"/>
      <c r="D4" s="2"/>
      <c r="E4" s="2"/>
      <c r="F4" s="2"/>
      <c r="G4" s="2"/>
      <c r="H4" s="2"/>
      <c r="I4" s="33"/>
      <c r="J4" s="33"/>
      <c r="K4" s="33"/>
    </row>
    <row r="5" spans="2:19" ht="15" customHeight="1" x14ac:dyDescent="0.2">
      <c r="B5" s="2"/>
      <c r="C5" s="2"/>
      <c r="D5" s="2"/>
      <c r="E5" s="2"/>
      <c r="F5" s="2"/>
      <c r="G5" s="2"/>
      <c r="H5" s="2"/>
      <c r="I5" s="33"/>
      <c r="J5" s="33"/>
      <c r="K5" s="33"/>
    </row>
    <row r="6" spans="2:19" ht="15" customHeight="1" x14ac:dyDescent="0.2">
      <c r="B6" s="2"/>
      <c r="C6" s="2"/>
      <c r="D6" s="2" t="s">
        <v>2</v>
      </c>
      <c r="E6" s="2"/>
      <c r="F6" s="7"/>
      <c r="G6" s="2"/>
      <c r="H6" s="8"/>
      <c r="I6" s="109"/>
      <c r="J6" s="33"/>
      <c r="K6" s="33"/>
      <c r="R6" t="s">
        <v>12</v>
      </c>
    </row>
    <row r="7" spans="2:19" ht="15" customHeight="1" x14ac:dyDescent="0.2">
      <c r="B7" s="2"/>
      <c r="C7" s="2"/>
      <c r="D7" s="2"/>
      <c r="E7" s="2"/>
      <c r="F7" s="7"/>
      <c r="G7" s="2"/>
      <c r="H7" s="2"/>
      <c r="I7" s="33"/>
      <c r="J7" s="33"/>
      <c r="K7" s="33"/>
    </row>
    <row r="8" spans="2:19" ht="15" customHeight="1" x14ac:dyDescent="0.2">
      <c r="B8" s="2"/>
      <c r="C8" s="2"/>
      <c r="D8" s="2"/>
      <c r="E8" s="2"/>
      <c r="F8" s="2"/>
      <c r="G8" s="2"/>
      <c r="H8" s="2"/>
      <c r="I8" s="33"/>
      <c r="J8" s="33"/>
      <c r="K8" s="33"/>
      <c r="R8" t="s">
        <v>13</v>
      </c>
      <c r="S8" t="s">
        <v>62</v>
      </c>
    </row>
    <row r="9" spans="2:19" ht="15" customHeight="1" x14ac:dyDescent="0.2">
      <c r="B9" s="2"/>
      <c r="C9" s="2"/>
      <c r="D9" s="2" t="s">
        <v>3</v>
      </c>
      <c r="E9" s="2"/>
      <c r="F9" s="2"/>
      <c r="G9" s="2"/>
      <c r="H9" s="2"/>
      <c r="I9" s="33"/>
      <c r="J9" s="33"/>
      <c r="K9" s="33"/>
      <c r="R9" t="s">
        <v>14</v>
      </c>
      <c r="S9" s="9" t="s">
        <v>38</v>
      </c>
    </row>
    <row r="10" spans="2:19" ht="15" customHeight="1" x14ac:dyDescent="0.2">
      <c r="B10" s="2"/>
      <c r="C10" s="2"/>
      <c r="D10" s="2"/>
      <c r="E10" s="2"/>
      <c r="F10" s="2"/>
      <c r="G10" s="2"/>
      <c r="H10" s="2"/>
      <c r="I10" s="33"/>
      <c r="J10" s="33"/>
      <c r="K10" s="33"/>
      <c r="R10" t="s">
        <v>15</v>
      </c>
      <c r="S10" s="9"/>
    </row>
    <row r="11" spans="2:19" ht="15" customHeight="1" x14ac:dyDescent="0.2">
      <c r="B11" s="2"/>
      <c r="C11" s="2"/>
      <c r="D11" s="2"/>
      <c r="E11" s="2"/>
      <c r="F11" s="2"/>
      <c r="G11" s="2"/>
      <c r="H11" s="2"/>
      <c r="I11" s="33"/>
      <c r="J11" s="33"/>
      <c r="K11" s="33"/>
      <c r="R11" t="s">
        <v>16</v>
      </c>
      <c r="S11" s="9" t="s">
        <v>38</v>
      </c>
    </row>
    <row r="12" spans="2:19" ht="15" customHeight="1" x14ac:dyDescent="0.2">
      <c r="B12" s="2"/>
      <c r="C12" s="2"/>
      <c r="D12" s="2"/>
      <c r="E12" s="2"/>
      <c r="F12" s="2"/>
      <c r="G12" s="2"/>
      <c r="H12" s="2"/>
      <c r="I12" s="33"/>
      <c r="J12" s="33"/>
      <c r="K12" s="33"/>
      <c r="R12" t="s">
        <v>17</v>
      </c>
      <c r="S12" s="9" t="s">
        <v>38</v>
      </c>
    </row>
    <row r="13" spans="2:19" ht="15" customHeight="1" x14ac:dyDescent="0.2">
      <c r="B13" s="2"/>
      <c r="C13" s="2"/>
      <c r="D13" s="2"/>
      <c r="E13" s="2"/>
      <c r="F13" s="2"/>
      <c r="G13" s="2"/>
      <c r="H13" s="2"/>
      <c r="I13" s="33"/>
      <c r="J13" s="33"/>
      <c r="K13" s="33"/>
      <c r="R13" t="s">
        <v>33</v>
      </c>
      <c r="S13" t="s">
        <v>52</v>
      </c>
    </row>
    <row r="14" spans="2:19" ht="15" customHeight="1" x14ac:dyDescent="0.2">
      <c r="B14" s="2"/>
      <c r="C14" s="2"/>
      <c r="D14" s="2"/>
      <c r="E14" s="2"/>
      <c r="F14" s="2"/>
      <c r="G14" s="2"/>
      <c r="H14" s="2"/>
      <c r="I14" s="33"/>
      <c r="J14" s="33"/>
      <c r="K14" s="33"/>
    </row>
    <row r="15" spans="2:19" ht="15" customHeight="1" x14ac:dyDescent="0.2">
      <c r="B15" s="2"/>
      <c r="C15" s="2"/>
      <c r="D15" s="2"/>
      <c r="E15" s="2"/>
      <c r="F15" s="2"/>
      <c r="G15" s="2"/>
      <c r="H15" s="2"/>
      <c r="I15" s="33"/>
      <c r="J15" s="33"/>
      <c r="K15" s="33"/>
    </row>
    <row r="16" spans="2:19" ht="15" customHeight="1" x14ac:dyDescent="0.2">
      <c r="B16" s="2"/>
      <c r="C16" s="2"/>
      <c r="D16" s="2"/>
      <c r="E16" s="2"/>
      <c r="F16" s="2"/>
      <c r="G16" s="2"/>
      <c r="H16" s="2"/>
      <c r="I16" s="33"/>
      <c r="J16" s="33"/>
      <c r="K16" s="33"/>
      <c r="L16" s="10"/>
      <c r="R16" t="s">
        <v>31</v>
      </c>
      <c r="S16" s="34" t="s">
        <v>38</v>
      </c>
    </row>
    <row r="17" spans="2:20" ht="15" customHeight="1" x14ac:dyDescent="0.2">
      <c r="I17" s="33"/>
      <c r="J17" s="33"/>
      <c r="K17" s="33"/>
      <c r="L17" s="10"/>
      <c r="R17" t="s">
        <v>32</v>
      </c>
      <c r="S17" t="s">
        <v>18</v>
      </c>
    </row>
    <row r="18" spans="2:20" ht="15" customHeight="1" x14ac:dyDescent="0.2">
      <c r="L18" s="10"/>
    </row>
    <row r="19" spans="2:20" ht="15" customHeight="1" x14ac:dyDescent="0.2">
      <c r="B19" s="10"/>
      <c r="C19" s="13" t="s">
        <v>5</v>
      </c>
      <c r="D19" s="14"/>
      <c r="E19" s="103" t="s">
        <v>74</v>
      </c>
      <c r="F19" s="11" t="s">
        <v>86</v>
      </c>
      <c r="G19" s="10"/>
      <c r="H19" s="10"/>
      <c r="I19" s="10"/>
      <c r="K19" s="10"/>
      <c r="R19" t="s">
        <v>26</v>
      </c>
      <c r="T19">
        <f>Spezifikation!E8</f>
        <v>25</v>
      </c>
    </row>
    <row r="20" spans="2:20" ht="15" customHeight="1" thickBot="1" x14ac:dyDescent="0.25">
      <c r="B20" s="16"/>
      <c r="C20" s="15"/>
      <c r="D20" s="16"/>
      <c r="E20" s="108" t="s">
        <v>75</v>
      </c>
      <c r="F20" s="12"/>
      <c r="G20" s="10"/>
      <c r="O20" t="s">
        <v>19</v>
      </c>
      <c r="P20">
        <f>Spezifikation!G8</f>
        <v>38</v>
      </c>
    </row>
    <row r="21" spans="2:20" ht="15" customHeight="1" x14ac:dyDescent="0.2">
      <c r="B21" s="14"/>
      <c r="C21" s="17"/>
      <c r="D21" s="21"/>
      <c r="E21" s="104"/>
      <c r="F21" s="10"/>
      <c r="G21" s="10"/>
    </row>
    <row r="22" spans="2:20" ht="15.75" customHeight="1" x14ac:dyDescent="0.2">
      <c r="B22" s="29" t="s">
        <v>6</v>
      </c>
      <c r="C22" s="27" t="s">
        <v>76</v>
      </c>
      <c r="D22" s="26" t="s">
        <v>7</v>
      </c>
      <c r="E22" s="105" t="s">
        <v>8</v>
      </c>
      <c r="F22" s="28" t="s">
        <v>8</v>
      </c>
      <c r="G22" s="10"/>
      <c r="N22" t="s">
        <v>21</v>
      </c>
      <c r="P22" t="e">
        <f>Spezifikation!#REF!</f>
        <v>#REF!</v>
      </c>
    </row>
    <row r="23" spans="2:20" ht="20.100000000000001" customHeight="1" x14ac:dyDescent="0.2">
      <c r="B23" s="29"/>
      <c r="C23" s="27"/>
      <c r="D23" s="26"/>
      <c r="E23" s="105"/>
      <c r="F23" s="28"/>
      <c r="G23" s="10"/>
    </row>
    <row r="24" spans="2:20" ht="20.100000000000001" customHeight="1" thickBot="1" x14ac:dyDescent="0.25">
      <c r="B24" s="32" t="s">
        <v>9</v>
      </c>
      <c r="C24" s="31" t="s">
        <v>77</v>
      </c>
      <c r="D24" s="30" t="s">
        <v>10</v>
      </c>
      <c r="E24" s="105" t="str">
        <f>Spezifikation!I8</f>
        <v>[mV]</v>
      </c>
      <c r="F24" s="113" t="s">
        <v>11</v>
      </c>
      <c r="G24" s="10"/>
      <c r="N24" t="s">
        <v>22</v>
      </c>
      <c r="P24" t="e">
        <f>Spezifikation!#REF!</f>
        <v>#REF!</v>
      </c>
    </row>
    <row r="25" spans="2:20" ht="20.100000000000001" customHeight="1" thickBot="1" x14ac:dyDescent="0.25">
      <c r="B25" s="114">
        <f>Sensor1!B25</f>
        <v>49.888200809523809</v>
      </c>
      <c r="C25" s="75"/>
      <c r="D25" s="77">
        <f>Sensor1!D25</f>
        <v>998.78070680952374</v>
      </c>
      <c r="E25" s="106">
        <f>1013*F25/D25*1000</f>
        <v>0</v>
      </c>
      <c r="F25">
        <f>Messblatt!Z7</f>
        <v>0</v>
      </c>
      <c r="G25" s="10"/>
    </row>
    <row r="26" spans="2:20" ht="20.100000000000001" customHeight="1" thickBot="1" x14ac:dyDescent="0.25">
      <c r="B26" s="114">
        <f>Sensor1!B26</f>
        <v>45.167634190476193</v>
      </c>
      <c r="C26" s="101"/>
      <c r="D26" s="77">
        <f>Sensor1!D26</f>
        <v>998.11833709523819</v>
      </c>
      <c r="E26" s="107">
        <f t="shared" ref="E26:E35" si="0">1013*F26/D26*1000</f>
        <v>0</v>
      </c>
      <c r="F26">
        <f>Messblatt!Z8</f>
        <v>0</v>
      </c>
      <c r="G26" s="10"/>
      <c r="N26" t="s">
        <v>23</v>
      </c>
      <c r="P26" t="e">
        <f>Spezifikation!#REF!</f>
        <v>#REF!</v>
      </c>
    </row>
    <row r="27" spans="2:20" ht="20.100000000000001" customHeight="1" thickBot="1" x14ac:dyDescent="0.25">
      <c r="B27" s="114">
        <f>Sensor1!B27</f>
        <v>40.322132571428575</v>
      </c>
      <c r="C27" s="76"/>
      <c r="D27" s="77">
        <f>Sensor1!D27</f>
        <v>997.20788166666694</v>
      </c>
      <c r="E27" s="107">
        <f t="shared" si="0"/>
        <v>0</v>
      </c>
      <c r="F27">
        <f>Messblatt!Z9</f>
        <v>0</v>
      </c>
      <c r="G27" s="10"/>
      <c r="H27" s="102"/>
    </row>
    <row r="28" spans="2:20" ht="20.100000000000001" customHeight="1" thickBot="1" x14ac:dyDescent="0.25">
      <c r="B28" s="114">
        <f>Sensor1!B28</f>
        <v>35.403038619047621</v>
      </c>
      <c r="C28" s="76"/>
      <c r="D28" s="77">
        <f>Sensor1!D28</f>
        <v>996.67720538095227</v>
      </c>
      <c r="E28" s="107">
        <f t="shared" si="0"/>
        <v>0</v>
      </c>
      <c r="F28">
        <f>Messblatt!Z10</f>
        <v>0</v>
      </c>
      <c r="G28" s="10"/>
      <c r="H28" s="102"/>
      <c r="N28" t="s">
        <v>25</v>
      </c>
      <c r="P28">
        <f>Spezifikation!E12</f>
        <v>0</v>
      </c>
    </row>
    <row r="29" spans="2:20" ht="20.100000000000001" customHeight="1" thickBot="1" x14ac:dyDescent="0.25">
      <c r="B29" s="114">
        <f>Sensor1!B29</f>
        <v>30.49292776190476</v>
      </c>
      <c r="C29" s="76"/>
      <c r="D29" s="77">
        <f>Sensor1!D29</f>
        <v>996.04944228571412</v>
      </c>
      <c r="E29" s="107">
        <f t="shared" si="0"/>
        <v>0</v>
      </c>
      <c r="F29">
        <f>Messblatt!Z11</f>
        <v>0</v>
      </c>
      <c r="G29" s="10"/>
      <c r="H29" s="102"/>
      <c r="O29" t="s">
        <v>19</v>
      </c>
      <c r="P29">
        <f>Spezifikation!G12</f>
        <v>0</v>
      </c>
    </row>
    <row r="30" spans="2:20" ht="20.100000000000001" customHeight="1" thickBot="1" x14ac:dyDescent="0.25">
      <c r="B30" s="114">
        <f>Sensor1!B30</f>
        <v>25.54915304761905</v>
      </c>
      <c r="C30" s="76"/>
      <c r="D30" s="77">
        <f>Sensor1!D30</f>
        <v>995.695151333333</v>
      </c>
      <c r="E30" s="107">
        <f t="shared" si="0"/>
        <v>0</v>
      </c>
      <c r="F30">
        <f>Messblatt!Z12</f>
        <v>0</v>
      </c>
      <c r="G30" s="10"/>
      <c r="H30" s="102"/>
    </row>
    <row r="31" spans="2:20" ht="20.100000000000001" customHeight="1" thickBot="1" x14ac:dyDescent="0.25">
      <c r="B31" s="114">
        <f>Sensor1!B31</f>
        <v>20.619597904761907</v>
      </c>
      <c r="C31" s="76"/>
      <c r="D31" s="77">
        <f>Sensor1!D31</f>
        <v>995.65958938095253</v>
      </c>
      <c r="E31" s="107">
        <f t="shared" si="0"/>
        <v>0</v>
      </c>
      <c r="F31">
        <f>Messblatt!Z13</f>
        <v>0</v>
      </c>
      <c r="G31" s="10"/>
      <c r="H31" s="102"/>
    </row>
    <row r="32" spans="2:20" ht="20.100000000000001" customHeight="1" thickBot="1" x14ac:dyDescent="0.25">
      <c r="B32" s="114">
        <f>Sensor1!B32</f>
        <v>15.699361238095234</v>
      </c>
      <c r="C32" s="76"/>
      <c r="D32" s="77">
        <f>Sensor1!D32</f>
        <v>995.68402723809538</v>
      </c>
      <c r="E32" s="107">
        <f t="shared" si="0"/>
        <v>0</v>
      </c>
      <c r="F32">
        <f>Messblatt!Z14</f>
        <v>0</v>
      </c>
      <c r="G32" s="10"/>
      <c r="H32" s="102"/>
    </row>
    <row r="33" spans="2:8" ht="20.100000000000001" customHeight="1" thickBot="1" x14ac:dyDescent="0.25">
      <c r="B33" s="114">
        <f>Sensor1!B33</f>
        <v>10.741406428571429</v>
      </c>
      <c r="C33" s="76"/>
      <c r="D33" s="77">
        <f>Sensor1!D33</f>
        <v>995.89102752380961</v>
      </c>
      <c r="E33" s="107">
        <f t="shared" si="0"/>
        <v>0</v>
      </c>
      <c r="F33">
        <f>Messblatt!Z15</f>
        <v>0</v>
      </c>
      <c r="G33" s="10"/>
      <c r="H33" s="102"/>
    </row>
    <row r="34" spans="2:8" ht="20.100000000000001" customHeight="1" thickBot="1" x14ac:dyDescent="0.25">
      <c r="B34" s="114">
        <f>Sensor1!B34</f>
        <v>5.7755830952380949</v>
      </c>
      <c r="C34" s="76"/>
      <c r="D34" s="77">
        <f>Sensor1!D34</f>
        <v>995.89616233333334</v>
      </c>
      <c r="E34" s="107">
        <f t="shared" si="0"/>
        <v>0</v>
      </c>
      <c r="F34">
        <f>Messblatt!Z16</f>
        <v>0</v>
      </c>
      <c r="G34" s="10"/>
    </row>
    <row r="35" spans="2:8" ht="20.100000000000001" customHeight="1" x14ac:dyDescent="0.2">
      <c r="B35" s="114">
        <f>Sensor1!B35</f>
        <v>0.83779804761904753</v>
      </c>
      <c r="C35" s="76"/>
      <c r="D35" s="77">
        <f>Sensor1!D35</f>
        <v>995.89987123809533</v>
      </c>
      <c r="E35" s="107">
        <f t="shared" si="0"/>
        <v>0</v>
      </c>
      <c r="F35">
        <f>Messblatt!Z17</f>
        <v>0</v>
      </c>
      <c r="G35" s="10"/>
    </row>
    <row r="36" spans="2:8" ht="20.100000000000001" customHeight="1" x14ac:dyDescent="0.2">
      <c r="B36" s="110"/>
      <c r="C36" s="76"/>
      <c r="D36" s="78"/>
      <c r="E36" s="107"/>
      <c r="F36" s="19"/>
      <c r="G36" s="10"/>
    </row>
    <row r="37" spans="2:8" ht="20.100000000000001" customHeight="1" x14ac:dyDescent="0.2">
      <c r="B37" s="110"/>
      <c r="C37" s="76"/>
      <c r="D37" s="78"/>
      <c r="E37" s="107"/>
      <c r="F37" s="19"/>
      <c r="G37" s="10"/>
    </row>
    <row r="38" spans="2:8" ht="20.100000000000001" customHeight="1" x14ac:dyDescent="0.2">
      <c r="B38" s="110"/>
      <c r="C38" s="76"/>
      <c r="D38" s="78"/>
      <c r="E38" s="107"/>
      <c r="F38" s="19"/>
      <c r="G38" s="10"/>
    </row>
    <row r="39" spans="2:8" ht="20.100000000000001" customHeight="1" x14ac:dyDescent="0.2">
      <c r="B39" s="110"/>
      <c r="C39" s="76"/>
      <c r="D39" s="78"/>
      <c r="E39" s="107"/>
      <c r="F39" s="19"/>
      <c r="G39" s="10"/>
    </row>
    <row r="40" spans="2:8" ht="20.100000000000001" customHeight="1" x14ac:dyDescent="0.2">
      <c r="B40" s="110"/>
      <c r="C40" s="76"/>
      <c r="D40" s="78"/>
      <c r="E40" s="107"/>
      <c r="F40" s="19"/>
      <c r="G40" s="10"/>
    </row>
    <row r="41" spans="2:8" ht="20.100000000000001" customHeight="1" x14ac:dyDescent="0.2">
      <c r="B41" s="110"/>
      <c r="C41" s="76"/>
      <c r="D41" s="78"/>
      <c r="E41" s="107"/>
      <c r="F41" s="19"/>
      <c r="G41" s="10"/>
    </row>
    <row r="42" spans="2:8" ht="20.100000000000001" customHeight="1" x14ac:dyDescent="0.2">
      <c r="B42" s="110"/>
      <c r="C42" s="76"/>
      <c r="D42" s="78"/>
      <c r="E42" s="107"/>
      <c r="F42" s="19"/>
      <c r="G42" s="10"/>
    </row>
    <row r="43" spans="2:8" ht="20.100000000000001" customHeight="1" x14ac:dyDescent="0.2">
      <c r="B43" s="110"/>
      <c r="C43" s="76"/>
      <c r="D43" s="78"/>
      <c r="E43" s="107"/>
      <c r="F43" s="19"/>
      <c r="G43" s="10"/>
    </row>
    <row r="44" spans="2:8" ht="20.100000000000001" customHeight="1" x14ac:dyDescent="0.2">
      <c r="B44" s="110"/>
      <c r="C44" s="76"/>
      <c r="D44" s="78"/>
      <c r="E44" s="107"/>
      <c r="F44" s="19"/>
      <c r="G44" s="10"/>
    </row>
    <row r="45" spans="2:8" ht="15" customHeight="1" x14ac:dyDescent="0.2">
      <c r="B45" s="110"/>
      <c r="C45" s="76"/>
      <c r="D45" s="78"/>
      <c r="E45" s="107"/>
      <c r="F45" s="19"/>
      <c r="G45" s="10"/>
    </row>
    <row r="46" spans="2:8" ht="15" customHeight="1" x14ac:dyDescent="0.2">
      <c r="B46" s="110"/>
      <c r="C46" s="76"/>
      <c r="D46" s="78"/>
      <c r="E46" s="107"/>
      <c r="F46" s="19"/>
    </row>
    <row r="47" spans="2:8" ht="15" customHeight="1" x14ac:dyDescent="0.2">
      <c r="B47" s="110"/>
      <c r="C47" s="76"/>
      <c r="D47" s="78"/>
      <c r="E47" s="107"/>
      <c r="F47" s="19"/>
    </row>
    <row r="49" spans="1:11" ht="15" customHeight="1" x14ac:dyDescent="0.2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</row>
    <row r="50" spans="1:11" ht="15" customHeight="1" x14ac:dyDescent="0.2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</row>
    <row r="51" spans="1:11" ht="15" customHeight="1" x14ac:dyDescent="0.2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</row>
    <row r="52" spans="1:11" ht="15" customHeight="1" x14ac:dyDescent="0.2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</row>
    <row r="53" spans="1:11" ht="15" customHeight="1" x14ac:dyDescent="0.2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</row>
    <row r="54" spans="1:11" ht="15" customHeight="1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</row>
    <row r="55" spans="1:11" ht="15" customHeight="1" x14ac:dyDescent="0.2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</row>
    <row r="56" spans="1:11" ht="15" customHeight="1" x14ac:dyDescent="0.2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</row>
    <row r="57" spans="1:11" ht="15" customHeight="1" x14ac:dyDescent="0.2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</row>
    <row r="58" spans="1:11" ht="15" customHeight="1" x14ac:dyDescent="0.2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</row>
    <row r="59" spans="1:11" ht="15" customHeight="1" x14ac:dyDescent="0.2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</row>
    <row r="60" spans="1:11" ht="15" customHeight="1" x14ac:dyDescent="0.2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</row>
    <row r="61" spans="1:11" ht="15" customHeight="1" x14ac:dyDescent="0.2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</row>
    <row r="62" spans="1:11" ht="15" customHeight="1" x14ac:dyDescent="0.2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</row>
    <row r="63" spans="1:11" ht="15" customHeight="1" x14ac:dyDescent="0.2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</row>
    <row r="64" spans="1:11" ht="15" customHeight="1" x14ac:dyDescent="0.2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</row>
  </sheetData>
  <phoneticPr fontId="1" type="noConversion"/>
  <conditionalFormatting sqref="E25:E47">
    <cfRule type="cellIs" dxfId="19" priority="1" stopIfTrue="1" operator="lessThan">
      <formula>$T$19</formula>
    </cfRule>
    <cfRule type="cellIs" dxfId="18" priority="2" stopIfTrue="1" operator="greaterThan">
      <formula>$P$20</formula>
    </cfRule>
  </conditionalFormatting>
  <conditionalFormatting sqref="B2:K16">
    <cfRule type="expression" dxfId="17" priority="3" stopIfTrue="1">
      <formula>($S$11-$S$12)&lt;0</formula>
    </cfRule>
    <cfRule type="expression" dxfId="16" priority="4" stopIfTrue="1">
      <formula>($S$11-$S$12)&gt;0</formula>
    </cfRule>
  </conditionalFormatting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25601" r:id="rId4" name="TextBox1">
          <controlPr defaultSize="0" autoLine="0" linkedCell="S11" r:id="rId5">
            <anchor moveWithCells="1">
              <from>
                <xdr:col>4</xdr:col>
                <xdr:colOff>828675</xdr:colOff>
                <xdr:row>4</xdr:row>
                <xdr:rowOff>180975</xdr:rowOff>
              </from>
              <to>
                <xdr:col>4</xdr:col>
                <xdr:colOff>1743075</xdr:colOff>
                <xdr:row>6</xdr:row>
                <xdr:rowOff>9525</xdr:rowOff>
              </to>
            </anchor>
          </controlPr>
        </control>
      </mc:Choice>
      <mc:Fallback>
        <control shapeId="25601" r:id="rId4" name="TextBox1"/>
      </mc:Fallback>
    </mc:AlternateContent>
    <mc:AlternateContent xmlns:mc="http://schemas.openxmlformats.org/markup-compatibility/2006">
      <mc:Choice Requires="x14">
        <control shapeId="25602" r:id="rId6" name="TextBox2">
          <controlPr defaultSize="0" autoLine="0" linkedCell="S9" r:id="rId7">
            <anchor moveWithCells="1">
              <from>
                <xdr:col>5</xdr:col>
                <xdr:colOff>219075</xdr:colOff>
                <xdr:row>1</xdr:row>
                <xdr:rowOff>180975</xdr:rowOff>
              </from>
              <to>
                <xdr:col>5</xdr:col>
                <xdr:colOff>1066800</xdr:colOff>
                <xdr:row>3</xdr:row>
                <xdr:rowOff>28575</xdr:rowOff>
              </to>
            </anchor>
          </controlPr>
        </control>
      </mc:Choice>
      <mc:Fallback>
        <control shapeId="25602" r:id="rId6" name="TextBox2"/>
      </mc:Fallback>
    </mc:AlternateContent>
    <mc:AlternateContent xmlns:mc="http://schemas.openxmlformats.org/markup-compatibility/2006">
      <mc:Choice Requires="x14">
        <control shapeId="25603" r:id="rId8" name="TextBox4">
          <controlPr defaultSize="0" autoLine="0" autoPict="0" linkedCell="S8" r:id="rId9">
            <anchor moveWithCells="1">
              <from>
                <xdr:col>2</xdr:col>
                <xdr:colOff>571500</xdr:colOff>
                <xdr:row>1</xdr:row>
                <xdr:rowOff>171450</xdr:rowOff>
              </from>
              <to>
                <xdr:col>3</xdr:col>
                <xdr:colOff>809625</xdr:colOff>
                <xdr:row>3</xdr:row>
                <xdr:rowOff>19050</xdr:rowOff>
              </to>
            </anchor>
          </controlPr>
        </control>
      </mc:Choice>
      <mc:Fallback>
        <control shapeId="25603" r:id="rId8" name="TextBox4"/>
      </mc:Fallback>
    </mc:AlternateContent>
    <mc:AlternateContent xmlns:mc="http://schemas.openxmlformats.org/markup-compatibility/2006">
      <mc:Choice Requires="x14">
        <control shapeId="25604" r:id="rId10" name="TextBox5">
          <controlPr defaultSize="0" autoLine="0" autoPict="0" linkedCell="S16" r:id="rId11">
            <anchor moveWithCells="1">
              <from>
                <xdr:col>4</xdr:col>
                <xdr:colOff>0</xdr:colOff>
                <xdr:row>8</xdr:row>
                <xdr:rowOff>0</xdr:rowOff>
              </from>
              <to>
                <xdr:col>7</xdr:col>
                <xdr:colOff>123825</xdr:colOff>
                <xdr:row>11</xdr:row>
                <xdr:rowOff>0</xdr:rowOff>
              </to>
            </anchor>
          </controlPr>
        </control>
      </mc:Choice>
      <mc:Fallback>
        <control shapeId="25604" r:id="rId10" name="TextBox5"/>
      </mc:Fallback>
    </mc:AlternateContent>
  </control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9"/>
  <dimension ref="A2:T64"/>
  <sheetViews>
    <sheetView showGridLines="0" topLeftCell="A7" workbookViewId="0">
      <selection activeCell="F25" sqref="F25:F35"/>
    </sheetView>
  </sheetViews>
  <sheetFormatPr defaultColWidth="11.42578125" defaultRowHeight="15" customHeight="1" x14ac:dyDescent="0.2"/>
  <cols>
    <col min="2" max="4" width="12.7109375" customWidth="1"/>
    <col min="5" max="5" width="34.5703125" customWidth="1"/>
    <col min="6" max="6" width="16.7109375" customWidth="1"/>
    <col min="7" max="90" width="12.7109375" customWidth="1"/>
  </cols>
  <sheetData>
    <row r="2" spans="2:19" ht="15" customHeight="1" x14ac:dyDescent="0.2">
      <c r="B2" s="2"/>
      <c r="C2" s="2"/>
      <c r="D2" s="2"/>
      <c r="E2" s="2"/>
      <c r="F2" s="2"/>
      <c r="G2" s="2"/>
      <c r="H2" s="2"/>
      <c r="I2" s="33"/>
      <c r="J2" s="33"/>
      <c r="K2" s="33"/>
      <c r="R2" s="25" t="s">
        <v>27</v>
      </c>
    </row>
    <row r="3" spans="2:19" ht="15" customHeight="1" x14ac:dyDescent="0.25">
      <c r="B3" s="2"/>
      <c r="C3" s="3" t="s">
        <v>0</v>
      </c>
      <c r="D3" s="4"/>
      <c r="E3" s="3" t="s">
        <v>1</v>
      </c>
      <c r="F3" s="5"/>
      <c r="G3" s="6"/>
      <c r="H3" s="2"/>
      <c r="I3" s="33"/>
      <c r="J3" s="33"/>
      <c r="K3" s="33"/>
      <c r="R3" s="25" t="s">
        <v>28</v>
      </c>
    </row>
    <row r="4" spans="2:19" ht="15" customHeight="1" x14ac:dyDescent="0.2">
      <c r="B4" s="2"/>
      <c r="C4" s="2"/>
      <c r="D4" s="2"/>
      <c r="E4" s="2"/>
      <c r="F4" s="2"/>
      <c r="G4" s="2"/>
      <c r="H4" s="2"/>
      <c r="I4" s="33"/>
      <c r="J4" s="33"/>
      <c r="K4" s="33"/>
    </row>
    <row r="5" spans="2:19" ht="15" customHeight="1" x14ac:dyDescent="0.2">
      <c r="B5" s="2"/>
      <c r="C5" s="2"/>
      <c r="D5" s="2"/>
      <c r="E5" s="2"/>
      <c r="F5" s="2"/>
      <c r="G5" s="2"/>
      <c r="H5" s="2"/>
      <c r="I5" s="33"/>
      <c r="J5" s="33"/>
      <c r="K5" s="33"/>
    </row>
    <row r="6" spans="2:19" ht="15" customHeight="1" x14ac:dyDescent="0.2">
      <c r="B6" s="2"/>
      <c r="C6" s="2"/>
      <c r="D6" s="2" t="s">
        <v>2</v>
      </c>
      <c r="E6" s="2"/>
      <c r="F6" s="7"/>
      <c r="G6" s="2"/>
      <c r="H6" s="8"/>
      <c r="I6" s="109"/>
      <c r="J6" s="33"/>
      <c r="K6" s="33"/>
      <c r="R6" t="s">
        <v>12</v>
      </c>
    </row>
    <row r="7" spans="2:19" ht="15" customHeight="1" x14ac:dyDescent="0.2">
      <c r="B7" s="2"/>
      <c r="C7" s="2"/>
      <c r="D7" s="2"/>
      <c r="E7" s="2"/>
      <c r="F7" s="7"/>
      <c r="G7" s="2"/>
      <c r="H7" s="2"/>
      <c r="I7" s="33"/>
      <c r="J7" s="33"/>
      <c r="K7" s="33"/>
    </row>
    <row r="8" spans="2:19" ht="15" customHeight="1" x14ac:dyDescent="0.2">
      <c r="B8" s="2"/>
      <c r="C8" s="2"/>
      <c r="D8" s="2"/>
      <c r="E8" s="2"/>
      <c r="F8" s="2"/>
      <c r="G8" s="2"/>
      <c r="H8" s="2"/>
      <c r="I8" s="33"/>
      <c r="J8" s="33"/>
      <c r="K8" s="33"/>
      <c r="R8" t="s">
        <v>13</v>
      </c>
      <c r="S8" t="s">
        <v>62</v>
      </c>
    </row>
    <row r="9" spans="2:19" ht="15" customHeight="1" x14ac:dyDescent="0.2">
      <c r="B9" s="2"/>
      <c r="C9" s="2"/>
      <c r="D9" s="2" t="s">
        <v>3</v>
      </c>
      <c r="E9" s="2"/>
      <c r="F9" s="2"/>
      <c r="G9" s="2"/>
      <c r="H9" s="2"/>
      <c r="I9" s="33"/>
      <c r="J9" s="33"/>
      <c r="K9" s="33"/>
      <c r="R9" t="s">
        <v>14</v>
      </c>
      <c r="S9" s="9" t="s">
        <v>38</v>
      </c>
    </row>
    <row r="10" spans="2:19" ht="15" customHeight="1" x14ac:dyDescent="0.2">
      <c r="B10" s="2"/>
      <c r="C10" s="2"/>
      <c r="D10" s="2"/>
      <c r="E10" s="2"/>
      <c r="F10" s="2"/>
      <c r="G10" s="2"/>
      <c r="H10" s="2"/>
      <c r="I10" s="33"/>
      <c r="J10" s="33"/>
      <c r="K10" s="33"/>
      <c r="R10" t="s">
        <v>15</v>
      </c>
      <c r="S10" s="9"/>
    </row>
    <row r="11" spans="2:19" ht="15" customHeight="1" x14ac:dyDescent="0.2">
      <c r="B11" s="2"/>
      <c r="C11" s="2"/>
      <c r="D11" s="2"/>
      <c r="E11" s="2"/>
      <c r="F11" s="2"/>
      <c r="G11" s="2"/>
      <c r="H11" s="2"/>
      <c r="I11" s="33"/>
      <c r="J11" s="33"/>
      <c r="K11" s="33"/>
      <c r="R11" t="s">
        <v>16</v>
      </c>
      <c r="S11" s="9" t="s">
        <v>38</v>
      </c>
    </row>
    <row r="12" spans="2:19" ht="15" customHeight="1" x14ac:dyDescent="0.2">
      <c r="B12" s="2"/>
      <c r="C12" s="2"/>
      <c r="D12" s="2"/>
      <c r="E12" s="2"/>
      <c r="F12" s="2"/>
      <c r="G12" s="2"/>
      <c r="H12" s="2"/>
      <c r="I12" s="33"/>
      <c r="J12" s="33"/>
      <c r="K12" s="33"/>
      <c r="R12" t="s">
        <v>17</v>
      </c>
      <c r="S12" s="9" t="s">
        <v>38</v>
      </c>
    </row>
    <row r="13" spans="2:19" ht="15" customHeight="1" x14ac:dyDescent="0.2">
      <c r="B13" s="2"/>
      <c r="C13" s="2"/>
      <c r="D13" s="2"/>
      <c r="E13" s="2"/>
      <c r="F13" s="2"/>
      <c r="G13" s="2"/>
      <c r="H13" s="2"/>
      <c r="I13" s="33"/>
      <c r="J13" s="33"/>
      <c r="K13" s="33"/>
      <c r="R13" t="s">
        <v>33</v>
      </c>
      <c r="S13" t="s">
        <v>52</v>
      </c>
    </row>
    <row r="14" spans="2:19" ht="15" customHeight="1" x14ac:dyDescent="0.2">
      <c r="B14" s="2"/>
      <c r="C14" s="2"/>
      <c r="D14" s="2"/>
      <c r="E14" s="2"/>
      <c r="F14" s="2"/>
      <c r="G14" s="2"/>
      <c r="H14" s="2"/>
      <c r="I14" s="33"/>
      <c r="J14" s="33"/>
      <c r="K14" s="33"/>
    </row>
    <row r="15" spans="2:19" ht="15" customHeight="1" x14ac:dyDescent="0.2">
      <c r="B15" s="2"/>
      <c r="C15" s="2"/>
      <c r="D15" s="2"/>
      <c r="E15" s="2"/>
      <c r="F15" s="2"/>
      <c r="G15" s="2"/>
      <c r="H15" s="2"/>
      <c r="I15" s="33"/>
      <c r="J15" s="33"/>
      <c r="K15" s="33"/>
    </row>
    <row r="16" spans="2:19" ht="15" customHeight="1" x14ac:dyDescent="0.2">
      <c r="B16" s="2"/>
      <c r="C16" s="2"/>
      <c r="D16" s="2"/>
      <c r="E16" s="2"/>
      <c r="F16" s="2"/>
      <c r="G16" s="2"/>
      <c r="H16" s="2"/>
      <c r="I16" s="33"/>
      <c r="J16" s="33"/>
      <c r="K16" s="33"/>
      <c r="L16" s="10"/>
      <c r="R16" t="s">
        <v>31</v>
      </c>
      <c r="S16" s="34" t="s">
        <v>38</v>
      </c>
    </row>
    <row r="17" spans="2:20" ht="15" customHeight="1" x14ac:dyDescent="0.2">
      <c r="I17" s="33"/>
      <c r="J17" s="33"/>
      <c r="K17" s="33"/>
      <c r="L17" s="10"/>
      <c r="R17" t="s">
        <v>32</v>
      </c>
      <c r="S17" t="s">
        <v>18</v>
      </c>
    </row>
    <row r="18" spans="2:20" ht="15" customHeight="1" x14ac:dyDescent="0.2">
      <c r="L18" s="10"/>
    </row>
    <row r="19" spans="2:20" ht="15" customHeight="1" x14ac:dyDescent="0.2">
      <c r="B19" s="10"/>
      <c r="C19" s="13" t="s">
        <v>5</v>
      </c>
      <c r="D19" s="14"/>
      <c r="E19" s="103" t="s">
        <v>74</v>
      </c>
      <c r="F19" s="11" t="s">
        <v>86</v>
      </c>
      <c r="G19" s="10"/>
      <c r="H19" s="10"/>
      <c r="I19" s="10"/>
      <c r="K19" s="10"/>
      <c r="R19" t="s">
        <v>26</v>
      </c>
      <c r="T19">
        <f>Spezifikation!E8</f>
        <v>25</v>
      </c>
    </row>
    <row r="20" spans="2:20" ht="15" customHeight="1" thickBot="1" x14ac:dyDescent="0.25">
      <c r="B20" s="16"/>
      <c r="C20" s="15"/>
      <c r="D20" s="16"/>
      <c r="E20" s="108" t="s">
        <v>75</v>
      </c>
      <c r="F20" s="12"/>
      <c r="G20" s="10"/>
      <c r="O20" t="s">
        <v>19</v>
      </c>
      <c r="P20">
        <f>Spezifikation!G8</f>
        <v>38</v>
      </c>
    </row>
    <row r="21" spans="2:20" ht="15" customHeight="1" x14ac:dyDescent="0.2">
      <c r="B21" s="14"/>
      <c r="C21" s="17"/>
      <c r="D21" s="21"/>
      <c r="E21" s="104"/>
      <c r="F21" s="10"/>
      <c r="G21" s="10"/>
    </row>
    <row r="22" spans="2:20" ht="15.75" customHeight="1" x14ac:dyDescent="0.2">
      <c r="B22" s="29" t="s">
        <v>6</v>
      </c>
      <c r="C22" s="27" t="s">
        <v>76</v>
      </c>
      <c r="D22" s="26" t="s">
        <v>7</v>
      </c>
      <c r="E22" s="105" t="s">
        <v>8</v>
      </c>
      <c r="F22" s="28" t="s">
        <v>8</v>
      </c>
      <c r="G22" s="10"/>
      <c r="N22" t="s">
        <v>21</v>
      </c>
      <c r="P22" t="e">
        <f>Spezifikation!#REF!</f>
        <v>#REF!</v>
      </c>
    </row>
    <row r="23" spans="2:20" ht="20.100000000000001" customHeight="1" x14ac:dyDescent="0.2">
      <c r="B23" s="29"/>
      <c r="C23" s="27"/>
      <c r="D23" s="26"/>
      <c r="E23" s="105"/>
      <c r="F23" s="28"/>
      <c r="G23" s="10"/>
    </row>
    <row r="24" spans="2:20" ht="20.100000000000001" customHeight="1" thickBot="1" x14ac:dyDescent="0.25">
      <c r="B24" s="32" t="s">
        <v>9</v>
      </c>
      <c r="C24" s="31" t="s">
        <v>77</v>
      </c>
      <c r="D24" s="30" t="s">
        <v>10</v>
      </c>
      <c r="E24" s="105" t="str">
        <f>Spezifikation!I8</f>
        <v>[mV]</v>
      </c>
      <c r="F24" s="113" t="s">
        <v>11</v>
      </c>
      <c r="G24" s="10"/>
      <c r="N24" t="s">
        <v>22</v>
      </c>
      <c r="P24" t="e">
        <f>Spezifikation!#REF!</f>
        <v>#REF!</v>
      </c>
    </row>
    <row r="25" spans="2:20" ht="20.100000000000001" customHeight="1" x14ac:dyDescent="0.2">
      <c r="B25" s="114"/>
      <c r="C25" s="75"/>
      <c r="D25" s="77">
        <v>1024</v>
      </c>
      <c r="E25" s="106"/>
      <c r="G25" s="10"/>
    </row>
    <row r="26" spans="2:20" ht="20.100000000000001" customHeight="1" thickBot="1" x14ac:dyDescent="0.25">
      <c r="B26" s="114"/>
      <c r="C26" s="101"/>
      <c r="D26" s="78">
        <v>1024</v>
      </c>
      <c r="E26" s="107"/>
      <c r="G26" s="10"/>
      <c r="N26" t="s">
        <v>23</v>
      </c>
      <c r="P26" t="e">
        <f>Spezifikation!#REF!</f>
        <v>#REF!</v>
      </c>
    </row>
    <row r="27" spans="2:20" ht="20.100000000000001" customHeight="1" x14ac:dyDescent="0.2">
      <c r="B27" s="114"/>
      <c r="C27" s="76"/>
      <c r="D27" s="77">
        <v>1024</v>
      </c>
      <c r="E27" s="107"/>
      <c r="G27" s="10"/>
      <c r="H27" s="102"/>
    </row>
    <row r="28" spans="2:20" ht="20.100000000000001" customHeight="1" thickBot="1" x14ac:dyDescent="0.25">
      <c r="B28" s="114"/>
      <c r="C28" s="76"/>
      <c r="D28" s="78">
        <v>1024</v>
      </c>
      <c r="E28" s="107"/>
      <c r="G28" s="10"/>
      <c r="H28" s="102"/>
      <c r="N28" t="s">
        <v>25</v>
      </c>
      <c r="P28">
        <f>Spezifikation!E12</f>
        <v>0</v>
      </c>
    </row>
    <row r="29" spans="2:20" ht="20.100000000000001" customHeight="1" x14ac:dyDescent="0.2">
      <c r="B29" s="114"/>
      <c r="C29" s="76"/>
      <c r="D29" s="77">
        <v>1024</v>
      </c>
      <c r="E29" s="107"/>
      <c r="G29" s="10"/>
      <c r="H29" s="102"/>
      <c r="O29" t="s">
        <v>19</v>
      </c>
      <c r="P29">
        <f>Spezifikation!G12</f>
        <v>0</v>
      </c>
    </row>
    <row r="30" spans="2:20" ht="20.100000000000001" customHeight="1" thickBot="1" x14ac:dyDescent="0.25">
      <c r="B30" s="115"/>
      <c r="C30" s="76"/>
      <c r="D30" s="78">
        <v>1024</v>
      </c>
      <c r="E30" s="107"/>
      <c r="G30" s="10"/>
      <c r="H30" s="102"/>
    </row>
    <row r="31" spans="2:20" ht="20.100000000000001" customHeight="1" x14ac:dyDescent="0.2">
      <c r="B31" s="115"/>
      <c r="C31" s="76"/>
      <c r="D31" s="77">
        <v>1024</v>
      </c>
      <c r="E31" s="107"/>
      <c r="G31" s="10"/>
      <c r="H31" s="102"/>
    </row>
    <row r="32" spans="2:20" ht="20.100000000000001" customHeight="1" thickBot="1" x14ac:dyDescent="0.25">
      <c r="B32" s="115"/>
      <c r="C32" s="76"/>
      <c r="D32" s="78">
        <v>1024</v>
      </c>
      <c r="E32" s="107"/>
      <c r="G32" s="10"/>
      <c r="H32" s="102"/>
    </row>
    <row r="33" spans="2:8" ht="20.100000000000001" customHeight="1" x14ac:dyDescent="0.2">
      <c r="B33" s="115"/>
      <c r="C33" s="76"/>
      <c r="D33" s="77">
        <v>1024</v>
      </c>
      <c r="E33" s="107"/>
      <c r="G33" s="10"/>
      <c r="H33" s="102"/>
    </row>
    <row r="34" spans="2:8" ht="20.100000000000001" customHeight="1" thickBot="1" x14ac:dyDescent="0.25">
      <c r="B34" s="115"/>
      <c r="C34" s="76"/>
      <c r="D34" s="78">
        <v>1024</v>
      </c>
      <c r="E34" s="107"/>
      <c r="G34" s="10"/>
    </row>
    <row r="35" spans="2:8" ht="20.100000000000001" customHeight="1" x14ac:dyDescent="0.2">
      <c r="B35" s="115"/>
      <c r="C35" s="76"/>
      <c r="D35" s="77">
        <v>1024</v>
      </c>
      <c r="E35" s="107"/>
      <c r="G35" s="10"/>
    </row>
    <row r="36" spans="2:8" ht="20.100000000000001" customHeight="1" x14ac:dyDescent="0.2">
      <c r="B36" s="110"/>
      <c r="C36" s="76"/>
      <c r="D36" s="78"/>
      <c r="E36" s="107"/>
      <c r="F36" s="19"/>
      <c r="G36" s="10"/>
    </row>
    <row r="37" spans="2:8" ht="20.100000000000001" customHeight="1" x14ac:dyDescent="0.2">
      <c r="B37" s="110"/>
      <c r="C37" s="76"/>
      <c r="D37" s="78"/>
      <c r="E37" s="107"/>
      <c r="F37" s="19"/>
      <c r="G37" s="10"/>
    </row>
    <row r="38" spans="2:8" ht="20.100000000000001" customHeight="1" x14ac:dyDescent="0.2">
      <c r="B38" s="110"/>
      <c r="C38" s="76"/>
      <c r="D38" s="78"/>
      <c r="E38" s="107"/>
      <c r="F38" s="19"/>
      <c r="G38" s="10"/>
    </row>
    <row r="39" spans="2:8" ht="20.100000000000001" customHeight="1" x14ac:dyDescent="0.2">
      <c r="B39" s="110"/>
      <c r="C39" s="76"/>
      <c r="D39" s="78"/>
      <c r="E39" s="107"/>
      <c r="F39" s="19"/>
      <c r="G39" s="10"/>
    </row>
    <row r="40" spans="2:8" ht="20.100000000000001" customHeight="1" x14ac:dyDescent="0.2">
      <c r="B40" s="110"/>
      <c r="C40" s="76"/>
      <c r="D40" s="78"/>
      <c r="E40" s="107"/>
      <c r="F40" s="19"/>
      <c r="G40" s="10"/>
    </row>
    <row r="41" spans="2:8" ht="20.100000000000001" customHeight="1" x14ac:dyDescent="0.2">
      <c r="B41" s="110"/>
      <c r="C41" s="76"/>
      <c r="D41" s="78"/>
      <c r="E41" s="107"/>
      <c r="F41" s="19"/>
      <c r="G41" s="10"/>
    </row>
    <row r="42" spans="2:8" ht="20.100000000000001" customHeight="1" x14ac:dyDescent="0.2">
      <c r="B42" s="110"/>
      <c r="C42" s="76"/>
      <c r="D42" s="78"/>
      <c r="E42" s="107"/>
      <c r="F42" s="19"/>
      <c r="G42" s="10"/>
    </row>
    <row r="43" spans="2:8" ht="20.100000000000001" customHeight="1" x14ac:dyDescent="0.2">
      <c r="B43" s="110"/>
      <c r="C43" s="76"/>
      <c r="D43" s="78"/>
      <c r="E43" s="107"/>
      <c r="F43" s="19"/>
      <c r="G43" s="10"/>
    </row>
    <row r="44" spans="2:8" ht="20.100000000000001" customHeight="1" x14ac:dyDescent="0.2">
      <c r="B44" s="110"/>
      <c r="C44" s="76"/>
      <c r="D44" s="78"/>
      <c r="E44" s="107"/>
      <c r="F44" s="19"/>
      <c r="G44" s="10"/>
    </row>
    <row r="45" spans="2:8" ht="15" customHeight="1" x14ac:dyDescent="0.2">
      <c r="B45" s="110"/>
      <c r="C45" s="76"/>
      <c r="D45" s="78"/>
      <c r="E45" s="107"/>
      <c r="F45" s="19"/>
      <c r="G45" s="10"/>
    </row>
    <row r="46" spans="2:8" ht="15" customHeight="1" x14ac:dyDescent="0.2">
      <c r="B46" s="110"/>
      <c r="C46" s="76"/>
      <c r="D46" s="78"/>
      <c r="E46" s="107"/>
      <c r="F46" s="19"/>
    </row>
    <row r="47" spans="2:8" ht="15" customHeight="1" x14ac:dyDescent="0.2">
      <c r="B47" s="110"/>
      <c r="C47" s="76"/>
      <c r="D47" s="78"/>
      <c r="E47" s="107"/>
      <c r="F47" s="19"/>
    </row>
    <row r="49" spans="1:11" ht="15" customHeight="1" x14ac:dyDescent="0.2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</row>
    <row r="50" spans="1:11" ht="15" customHeight="1" x14ac:dyDescent="0.2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</row>
    <row r="51" spans="1:11" ht="15" customHeight="1" x14ac:dyDescent="0.2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</row>
    <row r="52" spans="1:11" ht="15" customHeight="1" x14ac:dyDescent="0.2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</row>
    <row r="53" spans="1:11" ht="15" customHeight="1" x14ac:dyDescent="0.2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</row>
    <row r="54" spans="1:11" ht="15" customHeight="1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</row>
    <row r="55" spans="1:11" ht="15" customHeight="1" x14ac:dyDescent="0.2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</row>
    <row r="56" spans="1:11" ht="15" customHeight="1" x14ac:dyDescent="0.2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</row>
    <row r="57" spans="1:11" ht="15" customHeight="1" x14ac:dyDescent="0.2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</row>
    <row r="58" spans="1:11" ht="15" customHeight="1" x14ac:dyDescent="0.2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</row>
    <row r="59" spans="1:11" ht="15" customHeight="1" x14ac:dyDescent="0.2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</row>
    <row r="60" spans="1:11" ht="15" customHeight="1" x14ac:dyDescent="0.2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</row>
    <row r="61" spans="1:11" ht="15" customHeight="1" x14ac:dyDescent="0.2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</row>
    <row r="62" spans="1:11" ht="15" customHeight="1" x14ac:dyDescent="0.2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</row>
    <row r="63" spans="1:11" ht="15" customHeight="1" x14ac:dyDescent="0.2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</row>
    <row r="64" spans="1:11" ht="15" customHeight="1" x14ac:dyDescent="0.2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</row>
  </sheetData>
  <phoneticPr fontId="1" type="noConversion"/>
  <conditionalFormatting sqref="E25:E47">
    <cfRule type="cellIs" dxfId="15" priority="1" stopIfTrue="1" operator="lessThan">
      <formula>$T$19</formula>
    </cfRule>
    <cfRule type="cellIs" dxfId="14" priority="2" stopIfTrue="1" operator="greaterThan">
      <formula>$P$20</formula>
    </cfRule>
  </conditionalFormatting>
  <conditionalFormatting sqref="B2:K16">
    <cfRule type="expression" dxfId="13" priority="3" stopIfTrue="1">
      <formula>($S$11-$S$12)&lt;0</formula>
    </cfRule>
    <cfRule type="expression" dxfId="12" priority="4" stopIfTrue="1">
      <formula>($S$11-$S$12)&gt;0</formula>
    </cfRule>
  </conditionalFormatting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26625" r:id="rId4" name="TextBox1">
          <controlPr defaultSize="0" autoLine="0" linkedCell="S11" r:id="rId5">
            <anchor moveWithCells="1">
              <from>
                <xdr:col>4</xdr:col>
                <xdr:colOff>828675</xdr:colOff>
                <xdr:row>4</xdr:row>
                <xdr:rowOff>180975</xdr:rowOff>
              </from>
              <to>
                <xdr:col>4</xdr:col>
                <xdr:colOff>1743075</xdr:colOff>
                <xdr:row>6</xdr:row>
                <xdr:rowOff>9525</xdr:rowOff>
              </to>
            </anchor>
          </controlPr>
        </control>
      </mc:Choice>
      <mc:Fallback>
        <control shapeId="26625" r:id="rId4" name="TextBox1"/>
      </mc:Fallback>
    </mc:AlternateContent>
    <mc:AlternateContent xmlns:mc="http://schemas.openxmlformats.org/markup-compatibility/2006">
      <mc:Choice Requires="x14">
        <control shapeId="26626" r:id="rId6" name="TextBox2">
          <controlPr defaultSize="0" autoLine="0" linkedCell="S9" r:id="rId7">
            <anchor moveWithCells="1">
              <from>
                <xdr:col>5</xdr:col>
                <xdr:colOff>219075</xdr:colOff>
                <xdr:row>1</xdr:row>
                <xdr:rowOff>180975</xdr:rowOff>
              </from>
              <to>
                <xdr:col>5</xdr:col>
                <xdr:colOff>1066800</xdr:colOff>
                <xdr:row>3</xdr:row>
                <xdr:rowOff>28575</xdr:rowOff>
              </to>
            </anchor>
          </controlPr>
        </control>
      </mc:Choice>
      <mc:Fallback>
        <control shapeId="26626" r:id="rId6" name="TextBox2"/>
      </mc:Fallback>
    </mc:AlternateContent>
    <mc:AlternateContent xmlns:mc="http://schemas.openxmlformats.org/markup-compatibility/2006">
      <mc:Choice Requires="x14">
        <control shapeId="26627" r:id="rId8" name="TextBox4">
          <controlPr defaultSize="0" autoLine="0" autoPict="0" linkedCell="S8" r:id="rId9">
            <anchor moveWithCells="1">
              <from>
                <xdr:col>2</xdr:col>
                <xdr:colOff>571500</xdr:colOff>
                <xdr:row>1</xdr:row>
                <xdr:rowOff>171450</xdr:rowOff>
              </from>
              <to>
                <xdr:col>3</xdr:col>
                <xdr:colOff>809625</xdr:colOff>
                <xdr:row>3</xdr:row>
                <xdr:rowOff>19050</xdr:rowOff>
              </to>
            </anchor>
          </controlPr>
        </control>
      </mc:Choice>
      <mc:Fallback>
        <control shapeId="26627" r:id="rId8" name="TextBox4"/>
      </mc:Fallback>
    </mc:AlternateContent>
    <mc:AlternateContent xmlns:mc="http://schemas.openxmlformats.org/markup-compatibility/2006">
      <mc:Choice Requires="x14">
        <control shapeId="26628" r:id="rId10" name="TextBox5">
          <controlPr defaultSize="0" autoLine="0" autoPict="0" linkedCell="S16" r:id="rId11">
            <anchor moveWithCells="1">
              <from>
                <xdr:col>4</xdr:col>
                <xdr:colOff>0</xdr:colOff>
                <xdr:row>8</xdr:row>
                <xdr:rowOff>0</xdr:rowOff>
              </from>
              <to>
                <xdr:col>7</xdr:col>
                <xdr:colOff>123825</xdr:colOff>
                <xdr:row>11</xdr:row>
                <xdr:rowOff>0</xdr:rowOff>
              </to>
            </anchor>
          </controlPr>
        </control>
      </mc:Choice>
      <mc:Fallback>
        <control shapeId="26628" r:id="rId10" name="TextBox5"/>
      </mc:Fallback>
    </mc:AlternateContent>
  </control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0"/>
  <dimension ref="A2:T64"/>
  <sheetViews>
    <sheetView showGridLines="0" topLeftCell="A7" workbookViewId="0">
      <selection activeCell="H33" sqref="H33"/>
    </sheetView>
  </sheetViews>
  <sheetFormatPr defaultColWidth="11.42578125" defaultRowHeight="15" customHeight="1" x14ac:dyDescent="0.2"/>
  <cols>
    <col min="2" max="4" width="12.7109375" customWidth="1"/>
    <col min="5" max="5" width="34.5703125" customWidth="1"/>
    <col min="6" max="6" width="16.7109375" customWidth="1"/>
    <col min="7" max="90" width="12.7109375" customWidth="1"/>
  </cols>
  <sheetData>
    <row r="2" spans="2:19" ht="15" customHeight="1" x14ac:dyDescent="0.2">
      <c r="B2" s="2"/>
      <c r="C2" s="2"/>
      <c r="D2" s="2"/>
      <c r="E2" s="2"/>
      <c r="F2" s="2"/>
      <c r="G2" s="2"/>
      <c r="H2" s="2"/>
      <c r="I2" s="33"/>
      <c r="J2" s="33"/>
      <c r="K2" s="33"/>
      <c r="R2" s="25" t="s">
        <v>27</v>
      </c>
    </row>
    <row r="3" spans="2:19" ht="15" customHeight="1" x14ac:dyDescent="0.25">
      <c r="B3" s="2"/>
      <c r="C3" s="3" t="s">
        <v>0</v>
      </c>
      <c r="D3" s="4"/>
      <c r="E3" s="3" t="s">
        <v>1</v>
      </c>
      <c r="F3" s="5"/>
      <c r="G3" s="6"/>
      <c r="H3" s="2"/>
      <c r="I3" s="33"/>
      <c r="J3" s="33"/>
      <c r="K3" s="33"/>
      <c r="R3" s="25" t="s">
        <v>28</v>
      </c>
    </row>
    <row r="4" spans="2:19" ht="15" customHeight="1" x14ac:dyDescent="0.2">
      <c r="B4" s="2"/>
      <c r="C4" s="2"/>
      <c r="D4" s="2"/>
      <c r="E4" s="2"/>
      <c r="F4" s="2"/>
      <c r="G4" s="2"/>
      <c r="H4" s="2"/>
      <c r="I4" s="33"/>
      <c r="J4" s="33"/>
      <c r="K4" s="33"/>
    </row>
    <row r="5" spans="2:19" ht="15" customHeight="1" x14ac:dyDescent="0.2">
      <c r="B5" s="2"/>
      <c r="C5" s="2"/>
      <c r="D5" s="2"/>
      <c r="E5" s="2"/>
      <c r="F5" s="2"/>
      <c r="G5" s="2"/>
      <c r="H5" s="2"/>
      <c r="I5" s="33"/>
      <c r="J5" s="33"/>
      <c r="K5" s="33"/>
    </row>
    <row r="6" spans="2:19" ht="15" customHeight="1" x14ac:dyDescent="0.2">
      <c r="B6" s="2"/>
      <c r="C6" s="2"/>
      <c r="D6" s="2" t="s">
        <v>2</v>
      </c>
      <c r="E6" s="2"/>
      <c r="F6" s="7"/>
      <c r="G6" s="2"/>
      <c r="H6" s="8"/>
      <c r="I6" s="109"/>
      <c r="J6" s="33"/>
      <c r="K6" s="33"/>
      <c r="R6" t="s">
        <v>12</v>
      </c>
    </row>
    <row r="7" spans="2:19" ht="15" customHeight="1" x14ac:dyDescent="0.2">
      <c r="B7" s="2"/>
      <c r="C7" s="2"/>
      <c r="D7" s="2"/>
      <c r="E7" s="2"/>
      <c r="F7" s="7"/>
      <c r="G7" s="2"/>
      <c r="H7" s="2"/>
      <c r="I7" s="33"/>
      <c r="J7" s="33"/>
      <c r="K7" s="33"/>
    </row>
    <row r="8" spans="2:19" ht="15" customHeight="1" x14ac:dyDescent="0.2">
      <c r="B8" s="2"/>
      <c r="C8" s="2"/>
      <c r="D8" s="2"/>
      <c r="E8" s="2"/>
      <c r="F8" s="2"/>
      <c r="G8" s="2"/>
      <c r="H8" s="2"/>
      <c r="I8" s="33"/>
      <c r="J8" s="33"/>
      <c r="K8" s="33"/>
      <c r="R8" t="s">
        <v>13</v>
      </c>
      <c r="S8" t="s">
        <v>62</v>
      </c>
    </row>
    <row r="9" spans="2:19" ht="15" customHeight="1" x14ac:dyDescent="0.2">
      <c r="B9" s="2"/>
      <c r="C9" s="2"/>
      <c r="D9" s="2" t="s">
        <v>3</v>
      </c>
      <c r="E9" s="2"/>
      <c r="F9" s="2"/>
      <c r="G9" s="2"/>
      <c r="H9" s="2"/>
      <c r="I9" s="33"/>
      <c r="J9" s="33"/>
      <c r="K9" s="33"/>
      <c r="R9" t="s">
        <v>14</v>
      </c>
      <c r="S9" s="9" t="s">
        <v>38</v>
      </c>
    </row>
    <row r="10" spans="2:19" ht="15" customHeight="1" x14ac:dyDescent="0.2">
      <c r="B10" s="2"/>
      <c r="C10" s="2"/>
      <c r="D10" s="2"/>
      <c r="E10" s="2"/>
      <c r="F10" s="2"/>
      <c r="G10" s="2"/>
      <c r="H10" s="2"/>
      <c r="I10" s="33"/>
      <c r="J10" s="33"/>
      <c r="K10" s="33"/>
      <c r="R10" t="s">
        <v>15</v>
      </c>
      <c r="S10" s="9"/>
    </row>
    <row r="11" spans="2:19" ht="15" customHeight="1" x14ac:dyDescent="0.2">
      <c r="B11" s="2"/>
      <c r="C11" s="2"/>
      <c r="D11" s="2"/>
      <c r="E11" s="2"/>
      <c r="F11" s="2"/>
      <c r="G11" s="2"/>
      <c r="H11" s="2"/>
      <c r="I11" s="33"/>
      <c r="J11" s="33"/>
      <c r="K11" s="33"/>
      <c r="R11" t="s">
        <v>16</v>
      </c>
      <c r="S11" s="9" t="s">
        <v>38</v>
      </c>
    </row>
    <row r="12" spans="2:19" ht="15" customHeight="1" x14ac:dyDescent="0.2">
      <c r="B12" s="2"/>
      <c r="C12" s="2"/>
      <c r="D12" s="2"/>
      <c r="E12" s="2"/>
      <c r="F12" s="2"/>
      <c r="G12" s="2"/>
      <c r="H12" s="2"/>
      <c r="I12" s="33"/>
      <c r="J12" s="33"/>
      <c r="K12" s="33"/>
      <c r="R12" t="s">
        <v>17</v>
      </c>
      <c r="S12" s="9" t="s">
        <v>38</v>
      </c>
    </row>
    <row r="13" spans="2:19" ht="15" customHeight="1" x14ac:dyDescent="0.2">
      <c r="B13" s="2"/>
      <c r="C13" s="2"/>
      <c r="D13" s="2"/>
      <c r="E13" s="2"/>
      <c r="F13" s="2"/>
      <c r="G13" s="2"/>
      <c r="H13" s="2"/>
      <c r="I13" s="33"/>
      <c r="J13" s="33"/>
      <c r="K13" s="33"/>
      <c r="R13" t="s">
        <v>33</v>
      </c>
      <c r="S13" t="s">
        <v>52</v>
      </c>
    </row>
    <row r="14" spans="2:19" ht="15" customHeight="1" x14ac:dyDescent="0.2">
      <c r="B14" s="2"/>
      <c r="C14" s="2"/>
      <c r="D14" s="2"/>
      <c r="E14" s="2"/>
      <c r="F14" s="2"/>
      <c r="G14" s="2"/>
      <c r="H14" s="2"/>
      <c r="I14" s="33"/>
      <c r="J14" s="33"/>
      <c r="K14" s="33"/>
    </row>
    <row r="15" spans="2:19" ht="15" customHeight="1" x14ac:dyDescent="0.2">
      <c r="B15" s="2"/>
      <c r="C15" s="2"/>
      <c r="D15" s="2"/>
      <c r="E15" s="2"/>
      <c r="F15" s="2"/>
      <c r="G15" s="2"/>
      <c r="H15" s="2"/>
      <c r="I15" s="33"/>
      <c r="J15" s="33"/>
      <c r="K15" s="33"/>
    </row>
    <row r="16" spans="2:19" ht="15" customHeight="1" x14ac:dyDescent="0.2">
      <c r="B16" s="2"/>
      <c r="C16" s="2"/>
      <c r="D16" s="2"/>
      <c r="E16" s="2"/>
      <c r="F16" s="2"/>
      <c r="G16" s="2"/>
      <c r="H16" s="2"/>
      <c r="I16" s="33"/>
      <c r="J16" s="33"/>
      <c r="K16" s="33"/>
      <c r="L16" s="10"/>
      <c r="R16" t="s">
        <v>31</v>
      </c>
      <c r="S16" s="34" t="s">
        <v>38</v>
      </c>
    </row>
    <row r="17" spans="2:20" ht="15" customHeight="1" x14ac:dyDescent="0.2">
      <c r="I17" s="33"/>
      <c r="J17" s="33"/>
      <c r="K17" s="33"/>
      <c r="L17" s="10"/>
      <c r="R17" t="s">
        <v>32</v>
      </c>
      <c r="S17" t="s">
        <v>18</v>
      </c>
    </row>
    <row r="18" spans="2:20" ht="15" customHeight="1" x14ac:dyDescent="0.2">
      <c r="L18" s="10"/>
    </row>
    <row r="19" spans="2:20" ht="15" customHeight="1" x14ac:dyDescent="0.2">
      <c r="B19" s="10"/>
      <c r="C19" s="13" t="s">
        <v>5</v>
      </c>
      <c r="D19" s="14"/>
      <c r="E19" s="103" t="s">
        <v>74</v>
      </c>
      <c r="F19" s="11" t="s">
        <v>86</v>
      </c>
      <c r="G19" s="10"/>
      <c r="H19" s="10"/>
      <c r="I19" s="10"/>
      <c r="K19" s="10"/>
      <c r="R19" t="s">
        <v>26</v>
      </c>
      <c r="T19">
        <f>Spezifikation!E8</f>
        <v>25</v>
      </c>
    </row>
    <row r="20" spans="2:20" ht="15" customHeight="1" thickBot="1" x14ac:dyDescent="0.25">
      <c r="B20" s="16"/>
      <c r="C20" s="15"/>
      <c r="D20" s="16"/>
      <c r="E20" s="108" t="s">
        <v>75</v>
      </c>
      <c r="F20" s="12"/>
      <c r="G20" s="10"/>
      <c r="O20" t="s">
        <v>19</v>
      </c>
      <c r="P20">
        <f>Spezifikation!G8</f>
        <v>38</v>
      </c>
    </row>
    <row r="21" spans="2:20" ht="15" customHeight="1" x14ac:dyDescent="0.2">
      <c r="B21" s="14"/>
      <c r="C21" s="17"/>
      <c r="D21" s="21"/>
      <c r="E21" s="104"/>
      <c r="F21" s="10"/>
      <c r="G21" s="10"/>
    </row>
    <row r="22" spans="2:20" ht="15.75" customHeight="1" x14ac:dyDescent="0.2">
      <c r="B22" s="29" t="s">
        <v>6</v>
      </c>
      <c r="C22" s="27" t="s">
        <v>76</v>
      </c>
      <c r="D22" s="26" t="s">
        <v>7</v>
      </c>
      <c r="E22" s="105" t="s">
        <v>8</v>
      </c>
      <c r="F22" s="28" t="s">
        <v>8</v>
      </c>
      <c r="G22" s="10"/>
      <c r="N22" t="s">
        <v>21</v>
      </c>
      <c r="P22" t="e">
        <f>Spezifikation!#REF!</f>
        <v>#REF!</v>
      </c>
    </row>
    <row r="23" spans="2:20" ht="20.100000000000001" customHeight="1" x14ac:dyDescent="0.2">
      <c r="B23" s="29"/>
      <c r="C23" s="27"/>
      <c r="D23" s="26"/>
      <c r="E23" s="105"/>
      <c r="F23" s="28"/>
      <c r="G23" s="10"/>
    </row>
    <row r="24" spans="2:20" ht="20.100000000000001" customHeight="1" thickBot="1" x14ac:dyDescent="0.25">
      <c r="B24" s="32" t="s">
        <v>9</v>
      </c>
      <c r="C24" s="31" t="s">
        <v>77</v>
      </c>
      <c r="D24" s="30" t="s">
        <v>10</v>
      </c>
      <c r="E24" s="105" t="str">
        <f>Spezifikation!I8</f>
        <v>[mV]</v>
      </c>
      <c r="F24" s="113" t="s">
        <v>11</v>
      </c>
      <c r="G24" s="10"/>
      <c r="N24" t="s">
        <v>22</v>
      </c>
      <c r="P24" t="e">
        <f>Spezifikation!#REF!</f>
        <v>#REF!</v>
      </c>
    </row>
    <row r="25" spans="2:20" ht="20.100000000000001" customHeight="1" x14ac:dyDescent="0.2">
      <c r="B25" s="114">
        <v>51.771999999999998</v>
      </c>
      <c r="C25" s="75"/>
      <c r="D25" s="77">
        <v>1024</v>
      </c>
      <c r="E25" s="106"/>
      <c r="G25" s="10"/>
    </row>
    <row r="26" spans="2:20" ht="20.100000000000001" customHeight="1" thickBot="1" x14ac:dyDescent="0.25">
      <c r="B26" s="114">
        <v>46.798648648648651</v>
      </c>
      <c r="C26" s="101"/>
      <c r="D26" s="78">
        <v>1024</v>
      </c>
      <c r="E26" s="107"/>
      <c r="G26" s="10"/>
      <c r="N26" t="s">
        <v>23</v>
      </c>
      <c r="P26" t="e">
        <f>Spezifikation!#REF!</f>
        <v>#REF!</v>
      </c>
    </row>
    <row r="27" spans="2:20" ht="20.100000000000001" customHeight="1" x14ac:dyDescent="0.2">
      <c r="B27" s="114">
        <v>41.600999999999999</v>
      </c>
      <c r="C27" s="76"/>
      <c r="D27" s="77">
        <v>1024</v>
      </c>
      <c r="E27" s="107"/>
      <c r="G27" s="10"/>
      <c r="H27" s="102"/>
    </row>
    <row r="28" spans="2:20" ht="20.100000000000001" customHeight="1" thickBot="1" x14ac:dyDescent="0.25">
      <c r="B28" s="114">
        <v>36.432783783783783</v>
      </c>
      <c r="C28" s="76"/>
      <c r="D28" s="78">
        <v>1024</v>
      </c>
      <c r="E28" s="107"/>
      <c r="G28" s="10"/>
      <c r="H28" s="102"/>
      <c r="N28" t="s">
        <v>25</v>
      </c>
      <c r="P28">
        <f>Spezifikation!E12</f>
        <v>0</v>
      </c>
    </row>
    <row r="29" spans="2:20" ht="20.100000000000001" customHeight="1" x14ac:dyDescent="0.2">
      <c r="B29" s="114">
        <v>31.128351351351352</v>
      </c>
      <c r="C29" s="76"/>
      <c r="D29" s="77">
        <v>1024</v>
      </c>
      <c r="E29" s="107"/>
      <c r="G29" s="10"/>
      <c r="H29" s="102"/>
      <c r="O29" t="s">
        <v>19</v>
      </c>
      <c r="P29">
        <f>Spezifikation!G12</f>
        <v>0</v>
      </c>
    </row>
    <row r="30" spans="2:20" ht="20.100000000000001" customHeight="1" thickBot="1" x14ac:dyDescent="0.25">
      <c r="B30" s="115">
        <v>25.831162162162162</v>
      </c>
      <c r="C30" s="76"/>
      <c r="D30" s="78">
        <v>1024</v>
      </c>
      <c r="E30" s="107"/>
      <c r="G30" s="10"/>
      <c r="H30" s="102"/>
    </row>
    <row r="31" spans="2:20" ht="20.100000000000001" customHeight="1" x14ac:dyDescent="0.2">
      <c r="B31" s="115">
        <v>20.50456756756757</v>
      </c>
      <c r="C31" s="76"/>
      <c r="D31" s="77">
        <v>1024</v>
      </c>
      <c r="E31" s="107"/>
      <c r="G31" s="10"/>
      <c r="H31" s="102"/>
    </row>
    <row r="32" spans="2:20" ht="20.100000000000001" customHeight="1" thickBot="1" x14ac:dyDescent="0.25">
      <c r="B32" s="115">
        <v>15.193783783783784</v>
      </c>
      <c r="C32" s="76"/>
      <c r="D32" s="78">
        <v>1024</v>
      </c>
      <c r="E32" s="107"/>
      <c r="G32" s="10"/>
      <c r="H32" s="102"/>
    </row>
    <row r="33" spans="2:8" ht="20.100000000000001" customHeight="1" x14ac:dyDescent="0.2">
      <c r="B33" s="115">
        <v>9.8410270270270281</v>
      </c>
      <c r="C33" s="76"/>
      <c r="D33" s="77">
        <v>1024</v>
      </c>
      <c r="E33" s="107"/>
      <c r="G33" s="10"/>
      <c r="H33" s="102"/>
    </row>
    <row r="34" spans="2:8" ht="20.100000000000001" customHeight="1" thickBot="1" x14ac:dyDescent="0.25">
      <c r="B34" s="115">
        <v>4.3579729729729735</v>
      </c>
      <c r="C34" s="76"/>
      <c r="D34" s="78">
        <v>1024</v>
      </c>
      <c r="E34" s="107"/>
      <c r="G34" s="10"/>
    </row>
    <row r="35" spans="2:8" ht="20.100000000000001" customHeight="1" x14ac:dyDescent="0.2">
      <c r="B35" s="115">
        <v>-1.1482432432432432</v>
      </c>
      <c r="C35" s="76"/>
      <c r="D35" s="77">
        <v>1024</v>
      </c>
      <c r="E35" s="107"/>
      <c r="G35" s="10"/>
    </row>
    <row r="36" spans="2:8" ht="20.100000000000001" customHeight="1" x14ac:dyDescent="0.2">
      <c r="B36" s="110"/>
      <c r="C36" s="76"/>
      <c r="D36" s="78"/>
      <c r="E36" s="107"/>
      <c r="F36" s="19"/>
      <c r="G36" s="10"/>
    </row>
    <row r="37" spans="2:8" ht="20.100000000000001" customHeight="1" x14ac:dyDescent="0.2">
      <c r="B37" s="110"/>
      <c r="C37" s="76"/>
      <c r="D37" s="78"/>
      <c r="E37" s="107"/>
      <c r="F37" s="19"/>
      <c r="G37" s="10"/>
    </row>
    <row r="38" spans="2:8" ht="20.100000000000001" customHeight="1" x14ac:dyDescent="0.2">
      <c r="B38" s="110"/>
      <c r="C38" s="76"/>
      <c r="D38" s="78"/>
      <c r="E38" s="107"/>
      <c r="F38" s="19"/>
      <c r="G38" s="10"/>
    </row>
    <row r="39" spans="2:8" ht="20.100000000000001" customHeight="1" x14ac:dyDescent="0.2">
      <c r="B39" s="110"/>
      <c r="C39" s="76"/>
      <c r="D39" s="78"/>
      <c r="E39" s="107"/>
      <c r="F39" s="19"/>
      <c r="G39" s="10"/>
    </row>
    <row r="40" spans="2:8" ht="20.100000000000001" customHeight="1" x14ac:dyDescent="0.2">
      <c r="B40" s="110"/>
      <c r="C40" s="76"/>
      <c r="D40" s="78"/>
      <c r="E40" s="107"/>
      <c r="F40" s="19"/>
      <c r="G40" s="10"/>
    </row>
    <row r="41" spans="2:8" ht="20.100000000000001" customHeight="1" x14ac:dyDescent="0.2">
      <c r="B41" s="110"/>
      <c r="C41" s="76"/>
      <c r="D41" s="78"/>
      <c r="E41" s="107"/>
      <c r="F41" s="19"/>
      <c r="G41" s="10"/>
    </row>
    <row r="42" spans="2:8" ht="20.100000000000001" customHeight="1" x14ac:dyDescent="0.2">
      <c r="B42" s="110"/>
      <c r="C42" s="76"/>
      <c r="D42" s="78"/>
      <c r="E42" s="107"/>
      <c r="F42" s="19"/>
      <c r="G42" s="10"/>
    </row>
    <row r="43" spans="2:8" ht="20.100000000000001" customHeight="1" x14ac:dyDescent="0.2">
      <c r="B43" s="110"/>
      <c r="C43" s="76"/>
      <c r="D43" s="78"/>
      <c r="E43" s="107"/>
      <c r="F43" s="19"/>
      <c r="G43" s="10"/>
    </row>
    <row r="44" spans="2:8" ht="20.100000000000001" customHeight="1" x14ac:dyDescent="0.2">
      <c r="B44" s="110"/>
      <c r="C44" s="76"/>
      <c r="D44" s="78"/>
      <c r="E44" s="107"/>
      <c r="F44" s="19"/>
      <c r="G44" s="10"/>
    </row>
    <row r="45" spans="2:8" ht="15" customHeight="1" x14ac:dyDescent="0.2">
      <c r="B45" s="110"/>
      <c r="C45" s="76"/>
      <c r="D45" s="78"/>
      <c r="E45" s="107"/>
      <c r="F45" s="19"/>
      <c r="G45" s="10"/>
    </row>
    <row r="46" spans="2:8" ht="15" customHeight="1" x14ac:dyDescent="0.2">
      <c r="B46" s="110"/>
      <c r="C46" s="76"/>
      <c r="D46" s="78"/>
      <c r="E46" s="107"/>
      <c r="F46" s="19"/>
    </row>
    <row r="47" spans="2:8" ht="15" customHeight="1" x14ac:dyDescent="0.2">
      <c r="B47" s="110"/>
      <c r="C47" s="76"/>
      <c r="D47" s="78"/>
      <c r="E47" s="107"/>
      <c r="F47" s="19"/>
    </row>
    <row r="49" spans="1:11" ht="15" customHeight="1" x14ac:dyDescent="0.2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</row>
    <row r="50" spans="1:11" ht="15" customHeight="1" x14ac:dyDescent="0.2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</row>
    <row r="51" spans="1:11" ht="15" customHeight="1" x14ac:dyDescent="0.2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</row>
    <row r="52" spans="1:11" ht="15" customHeight="1" x14ac:dyDescent="0.2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</row>
    <row r="53" spans="1:11" ht="15" customHeight="1" x14ac:dyDescent="0.2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</row>
    <row r="54" spans="1:11" ht="15" customHeight="1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</row>
    <row r="55" spans="1:11" ht="15" customHeight="1" x14ac:dyDescent="0.2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</row>
    <row r="56" spans="1:11" ht="15" customHeight="1" x14ac:dyDescent="0.2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</row>
    <row r="57" spans="1:11" ht="15" customHeight="1" x14ac:dyDescent="0.2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</row>
    <row r="58" spans="1:11" ht="15" customHeight="1" x14ac:dyDescent="0.2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</row>
    <row r="59" spans="1:11" ht="15" customHeight="1" x14ac:dyDescent="0.2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</row>
    <row r="60" spans="1:11" ht="15" customHeight="1" x14ac:dyDescent="0.2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</row>
    <row r="61" spans="1:11" ht="15" customHeight="1" x14ac:dyDescent="0.2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</row>
    <row r="62" spans="1:11" ht="15" customHeight="1" x14ac:dyDescent="0.2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</row>
    <row r="63" spans="1:11" ht="15" customHeight="1" x14ac:dyDescent="0.2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</row>
    <row r="64" spans="1:11" ht="15" customHeight="1" x14ac:dyDescent="0.2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</row>
  </sheetData>
  <phoneticPr fontId="1" type="noConversion"/>
  <conditionalFormatting sqref="E25:E47">
    <cfRule type="cellIs" dxfId="11" priority="1" stopIfTrue="1" operator="lessThan">
      <formula>$T$19</formula>
    </cfRule>
    <cfRule type="cellIs" dxfId="10" priority="2" stopIfTrue="1" operator="greaterThan">
      <formula>$P$20</formula>
    </cfRule>
  </conditionalFormatting>
  <conditionalFormatting sqref="B2:K16">
    <cfRule type="expression" dxfId="9" priority="3" stopIfTrue="1">
      <formula>($S$11-$S$12)&lt;0</formula>
    </cfRule>
    <cfRule type="expression" dxfId="8" priority="4" stopIfTrue="1">
      <formula>($S$11-$S$12)&gt;0</formula>
    </cfRule>
  </conditionalFormatting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27649" r:id="rId4" name="TextBox1">
          <controlPr defaultSize="0" autoLine="0" linkedCell="S11" r:id="rId5">
            <anchor moveWithCells="1">
              <from>
                <xdr:col>4</xdr:col>
                <xdr:colOff>828675</xdr:colOff>
                <xdr:row>4</xdr:row>
                <xdr:rowOff>180975</xdr:rowOff>
              </from>
              <to>
                <xdr:col>4</xdr:col>
                <xdr:colOff>1743075</xdr:colOff>
                <xdr:row>6</xdr:row>
                <xdr:rowOff>9525</xdr:rowOff>
              </to>
            </anchor>
          </controlPr>
        </control>
      </mc:Choice>
      <mc:Fallback>
        <control shapeId="27649" r:id="rId4" name="TextBox1"/>
      </mc:Fallback>
    </mc:AlternateContent>
    <mc:AlternateContent xmlns:mc="http://schemas.openxmlformats.org/markup-compatibility/2006">
      <mc:Choice Requires="x14">
        <control shapeId="27650" r:id="rId6" name="TextBox2">
          <controlPr defaultSize="0" autoLine="0" linkedCell="S9" r:id="rId7">
            <anchor moveWithCells="1">
              <from>
                <xdr:col>5</xdr:col>
                <xdr:colOff>219075</xdr:colOff>
                <xdr:row>1</xdr:row>
                <xdr:rowOff>180975</xdr:rowOff>
              </from>
              <to>
                <xdr:col>5</xdr:col>
                <xdr:colOff>1066800</xdr:colOff>
                <xdr:row>3</xdr:row>
                <xdr:rowOff>28575</xdr:rowOff>
              </to>
            </anchor>
          </controlPr>
        </control>
      </mc:Choice>
      <mc:Fallback>
        <control shapeId="27650" r:id="rId6" name="TextBox2"/>
      </mc:Fallback>
    </mc:AlternateContent>
    <mc:AlternateContent xmlns:mc="http://schemas.openxmlformats.org/markup-compatibility/2006">
      <mc:Choice Requires="x14">
        <control shapeId="27651" r:id="rId8" name="TextBox4">
          <controlPr defaultSize="0" autoLine="0" autoPict="0" linkedCell="S8" r:id="rId9">
            <anchor moveWithCells="1">
              <from>
                <xdr:col>2</xdr:col>
                <xdr:colOff>571500</xdr:colOff>
                <xdr:row>1</xdr:row>
                <xdr:rowOff>171450</xdr:rowOff>
              </from>
              <to>
                <xdr:col>3</xdr:col>
                <xdr:colOff>809625</xdr:colOff>
                <xdr:row>3</xdr:row>
                <xdr:rowOff>19050</xdr:rowOff>
              </to>
            </anchor>
          </controlPr>
        </control>
      </mc:Choice>
      <mc:Fallback>
        <control shapeId="27651" r:id="rId8" name="TextBox4"/>
      </mc:Fallback>
    </mc:AlternateContent>
    <mc:AlternateContent xmlns:mc="http://schemas.openxmlformats.org/markup-compatibility/2006">
      <mc:Choice Requires="x14">
        <control shapeId="27652" r:id="rId10" name="TextBox5">
          <controlPr defaultSize="0" autoLine="0" autoPict="0" linkedCell="S16" r:id="rId11">
            <anchor moveWithCells="1">
              <from>
                <xdr:col>4</xdr:col>
                <xdr:colOff>0</xdr:colOff>
                <xdr:row>8</xdr:row>
                <xdr:rowOff>0</xdr:rowOff>
              </from>
              <to>
                <xdr:col>7</xdr:col>
                <xdr:colOff>123825</xdr:colOff>
                <xdr:row>11</xdr:row>
                <xdr:rowOff>0</xdr:rowOff>
              </to>
            </anchor>
          </controlPr>
        </control>
      </mc:Choice>
      <mc:Fallback>
        <control shapeId="27652" r:id="rId10" name="TextBox5"/>
      </mc:Fallback>
    </mc:AlternateContent>
  </control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2:Z43"/>
  <sheetViews>
    <sheetView showGridLines="0" topLeftCell="J1" zoomScaleNormal="100" workbookViewId="0">
      <selection activeCell="W21" sqref="W21"/>
    </sheetView>
  </sheetViews>
  <sheetFormatPr defaultColWidth="11.42578125" defaultRowHeight="12.75" x14ac:dyDescent="0.2"/>
  <cols>
    <col min="5" max="5" width="16.85546875" customWidth="1"/>
    <col min="6" max="6" width="18.140625" customWidth="1"/>
    <col min="9" max="9" width="54.5703125" customWidth="1"/>
  </cols>
  <sheetData>
    <row r="2" spans="1:26" x14ac:dyDescent="0.2">
      <c r="A2" s="10"/>
      <c r="B2" s="10"/>
      <c r="C2" s="10"/>
      <c r="D2" s="10"/>
      <c r="E2" s="10"/>
      <c r="F2" s="10"/>
      <c r="G2" s="10"/>
      <c r="H2" s="10"/>
      <c r="I2" s="10"/>
    </row>
    <row r="3" spans="1:26" x14ac:dyDescent="0.2">
      <c r="A3" s="10"/>
      <c r="B3" s="10"/>
      <c r="C3" s="10"/>
      <c r="D3" s="10"/>
      <c r="E3" s="10"/>
      <c r="F3" s="10"/>
      <c r="G3" s="10"/>
      <c r="H3" s="10"/>
      <c r="I3" s="10"/>
    </row>
    <row r="4" spans="1:26" x14ac:dyDescent="0.2">
      <c r="A4" s="10"/>
      <c r="B4" s="11" t="s">
        <v>45</v>
      </c>
      <c r="C4" s="10"/>
      <c r="D4" s="10" t="s">
        <v>68</v>
      </c>
      <c r="E4" s="10"/>
      <c r="F4" s="10"/>
      <c r="G4" s="10"/>
      <c r="H4" s="10"/>
      <c r="I4" s="10"/>
    </row>
    <row r="5" spans="1:26" ht="13.5" thickBot="1" x14ac:dyDescent="0.25">
      <c r="A5" s="10"/>
      <c r="B5" s="41"/>
      <c r="C5" s="41"/>
      <c r="D5" s="41"/>
      <c r="E5" s="41"/>
      <c r="F5" s="41"/>
      <c r="G5" s="41"/>
      <c r="H5" s="41"/>
      <c r="I5" s="41"/>
    </row>
    <row r="6" spans="1:26" ht="13.5" thickBot="1" x14ac:dyDescent="0.25">
      <c r="A6" s="10"/>
      <c r="B6" s="42" t="s">
        <v>4</v>
      </c>
      <c r="C6" s="43" t="s">
        <v>46</v>
      </c>
      <c r="D6" s="44"/>
      <c r="E6" s="45" t="s">
        <v>47</v>
      </c>
      <c r="F6" s="46" t="s">
        <v>48</v>
      </c>
      <c r="G6" s="47" t="s">
        <v>49</v>
      </c>
      <c r="H6" s="46" t="s">
        <v>50</v>
      </c>
      <c r="I6" s="48" t="s">
        <v>51</v>
      </c>
      <c r="K6" s="117" t="s">
        <v>6</v>
      </c>
      <c r="L6" s="117" t="s">
        <v>7</v>
      </c>
      <c r="M6" s="117" t="s">
        <v>56</v>
      </c>
      <c r="N6" s="117" t="s">
        <v>115</v>
      </c>
      <c r="O6" s="117" t="s">
        <v>59</v>
      </c>
      <c r="P6" s="117" t="s">
        <v>60</v>
      </c>
      <c r="Q6" s="118" t="s">
        <v>61</v>
      </c>
      <c r="R6" s="117" t="s">
        <v>62</v>
      </c>
      <c r="S6" s="119" t="s">
        <v>116</v>
      </c>
      <c r="T6" s="120" t="s">
        <v>117</v>
      </c>
      <c r="U6" s="119" t="s">
        <v>107</v>
      </c>
      <c r="V6" s="120" t="s">
        <v>118</v>
      </c>
      <c r="W6" s="119" t="s">
        <v>109</v>
      </c>
      <c r="X6" s="120" t="s">
        <v>110</v>
      </c>
      <c r="Y6" s="119" t="s">
        <v>111</v>
      </c>
      <c r="Z6" s="117" t="s">
        <v>112</v>
      </c>
    </row>
    <row r="7" spans="1:26" ht="13.5" thickBot="1" x14ac:dyDescent="0.25">
      <c r="A7" s="10"/>
      <c r="B7" s="49"/>
      <c r="C7" s="50"/>
      <c r="D7" s="51"/>
      <c r="E7" s="52"/>
      <c r="F7" s="53"/>
      <c r="G7" s="52"/>
      <c r="H7" s="53"/>
      <c r="I7" s="54"/>
      <c r="K7" s="121">
        <v>49.888200809523809</v>
      </c>
      <c r="L7" s="121">
        <v>998.78070680952374</v>
      </c>
      <c r="M7" s="122">
        <v>7.6243333333333319E-3</v>
      </c>
      <c r="N7" s="122">
        <v>7.4639047619047619E-3</v>
      </c>
      <c r="O7" s="122">
        <v>7.5216190476190478E-3</v>
      </c>
      <c r="P7" s="122">
        <v>7.0899523809523808E-3</v>
      </c>
      <c r="Q7" s="122">
        <v>7.3844285714285739E-3</v>
      </c>
      <c r="R7" s="122"/>
      <c r="S7" s="122"/>
      <c r="T7" s="122"/>
      <c r="U7" s="122"/>
      <c r="V7" s="122"/>
      <c r="W7" s="122"/>
      <c r="X7" s="122"/>
      <c r="Y7" s="122"/>
      <c r="Z7" s="122"/>
    </row>
    <row r="8" spans="1:26" ht="13.5" thickBot="1" x14ac:dyDescent="0.25">
      <c r="A8" s="10"/>
      <c r="B8" s="79"/>
      <c r="C8" s="80"/>
      <c r="D8" s="81"/>
      <c r="E8" s="82"/>
      <c r="F8" s="83"/>
      <c r="G8" s="82"/>
      <c r="H8" s="84"/>
      <c r="I8" s="99"/>
      <c r="K8" s="123">
        <v>45.167634190476193</v>
      </c>
      <c r="L8" s="123">
        <v>998.11833709523819</v>
      </c>
      <c r="M8" s="124">
        <v>7.5538571428571443E-3</v>
      </c>
      <c r="N8" s="124">
        <v>7.3846666666666679E-3</v>
      </c>
      <c r="O8" s="124">
        <v>7.4690476190476199E-3</v>
      </c>
      <c r="P8" s="124">
        <v>7.0258095238095253E-3</v>
      </c>
      <c r="Q8" s="124">
        <v>7.3078095238095246E-3</v>
      </c>
      <c r="R8" s="124"/>
      <c r="S8" s="124"/>
      <c r="T8" s="124"/>
      <c r="U8" s="124"/>
      <c r="V8" s="124"/>
      <c r="W8" s="124"/>
      <c r="X8" s="124"/>
      <c r="Y8" s="124"/>
      <c r="Z8" s="124"/>
    </row>
    <row r="9" spans="1:26" x14ac:dyDescent="0.2">
      <c r="A9" s="10"/>
      <c r="B9" s="86"/>
      <c r="C9" s="92"/>
      <c r="D9" s="93"/>
      <c r="E9" s="57"/>
      <c r="F9" s="58"/>
      <c r="G9" s="57"/>
      <c r="H9" s="59"/>
      <c r="I9" s="67"/>
      <c r="K9" s="123">
        <v>40.322132571428575</v>
      </c>
      <c r="L9" s="123">
        <v>997.20788166666694</v>
      </c>
      <c r="M9" s="124">
        <v>7.4644761904761898E-3</v>
      </c>
      <c r="N9" s="124">
        <v>7.2943809523809489E-3</v>
      </c>
      <c r="O9" s="124">
        <v>7.3860476190476211E-3</v>
      </c>
      <c r="P9" s="124">
        <v>6.9483809523809515E-3</v>
      </c>
      <c r="Q9" s="124">
        <v>7.2065714285714285E-3</v>
      </c>
      <c r="R9" s="124"/>
      <c r="S9" s="124"/>
      <c r="T9" s="124"/>
      <c r="U9" s="124"/>
      <c r="V9" s="124"/>
      <c r="W9" s="124"/>
      <c r="X9" s="124"/>
      <c r="Y9" s="124"/>
      <c r="Z9" s="124"/>
    </row>
    <row r="10" spans="1:26" ht="13.5" thickBot="1" x14ac:dyDescent="0.25">
      <c r="A10" s="10"/>
      <c r="B10" s="94"/>
      <c r="C10" s="87"/>
      <c r="D10" s="88"/>
      <c r="E10" s="89"/>
      <c r="F10" s="95"/>
      <c r="G10" s="89"/>
      <c r="H10" s="90"/>
      <c r="I10" s="91"/>
      <c r="K10" s="123">
        <v>35.403038619047621</v>
      </c>
      <c r="L10" s="123">
        <v>996.67720538095227</v>
      </c>
      <c r="M10" s="124">
        <v>7.4024285714285702E-3</v>
      </c>
      <c r="N10" s="124">
        <v>7.2360000000000002E-3</v>
      </c>
      <c r="O10" s="124">
        <v>7.3360476190476188E-3</v>
      </c>
      <c r="P10" s="124">
        <v>6.8919047619047605E-3</v>
      </c>
      <c r="Q10" s="124">
        <v>7.1278571428571398E-3</v>
      </c>
      <c r="R10" s="124"/>
      <c r="S10" s="124"/>
      <c r="T10" s="124"/>
      <c r="U10" s="124"/>
      <c r="V10" s="124"/>
      <c r="W10" s="124"/>
      <c r="X10" s="124"/>
      <c r="Y10" s="124"/>
      <c r="Z10" s="124"/>
    </row>
    <row r="11" spans="1:26" x14ac:dyDescent="0.2">
      <c r="A11" s="10"/>
      <c r="B11" s="66"/>
      <c r="C11" s="55"/>
      <c r="D11" s="56"/>
      <c r="E11" s="57"/>
      <c r="F11" s="58"/>
      <c r="G11" s="57"/>
      <c r="H11" s="59"/>
      <c r="I11" s="67"/>
      <c r="K11" s="123">
        <v>30.49292776190476</v>
      </c>
      <c r="L11" s="123">
        <v>996.04944228571412</v>
      </c>
      <c r="M11" s="124">
        <v>7.3717142857142844E-3</v>
      </c>
      <c r="N11" s="124">
        <v>7.1951904761904783E-3</v>
      </c>
      <c r="O11" s="124">
        <v>7.2951428571428542E-3</v>
      </c>
      <c r="P11" s="124">
        <v>6.8465238095238102E-3</v>
      </c>
      <c r="Q11" s="124">
        <v>7.0663333333333333E-3</v>
      </c>
      <c r="R11" s="124"/>
      <c r="S11" s="124"/>
      <c r="T11" s="124"/>
      <c r="U11" s="124"/>
      <c r="V11" s="124"/>
      <c r="W11" s="124"/>
      <c r="X11" s="124"/>
      <c r="Y11" s="124"/>
      <c r="Z11" s="124"/>
    </row>
    <row r="12" spans="1:26" ht="12.75" customHeight="1" x14ac:dyDescent="0.2">
      <c r="A12" s="28"/>
      <c r="B12" s="60"/>
      <c r="C12" s="61"/>
      <c r="D12" s="62"/>
      <c r="E12" s="63"/>
      <c r="F12" s="64"/>
      <c r="G12" s="63"/>
      <c r="H12" s="65"/>
      <c r="I12" s="68"/>
      <c r="K12" s="123">
        <v>25.54915304761905</v>
      </c>
      <c r="L12" s="123">
        <v>995.695151333333</v>
      </c>
      <c r="M12" s="124">
        <v>7.3832857142857129E-3</v>
      </c>
      <c r="N12" s="124">
        <v>7.2002380952380955E-3</v>
      </c>
      <c r="O12" s="124">
        <v>7.3029523809523805E-3</v>
      </c>
      <c r="P12" s="124">
        <v>6.8359523809523801E-3</v>
      </c>
      <c r="Q12" s="124">
        <v>7.051904761904761E-3</v>
      </c>
      <c r="R12" s="124"/>
      <c r="S12" s="124"/>
      <c r="T12" s="124"/>
      <c r="U12" s="124"/>
      <c r="V12" s="124"/>
      <c r="W12" s="124"/>
      <c r="X12" s="124"/>
      <c r="Y12" s="124"/>
      <c r="Z12" s="124"/>
    </row>
    <row r="13" spans="1:26" x14ac:dyDescent="0.2">
      <c r="A13" s="28"/>
      <c r="B13" s="60"/>
      <c r="C13" s="61"/>
      <c r="D13" s="62"/>
      <c r="E13" s="63"/>
      <c r="F13" s="64"/>
      <c r="G13" s="63"/>
      <c r="H13" s="65"/>
      <c r="I13" s="68"/>
      <c r="K13" s="123">
        <v>20.619597904761907</v>
      </c>
      <c r="L13" s="123">
        <v>995.65958938095253</v>
      </c>
      <c r="M13" s="124">
        <v>7.4210952380952388E-3</v>
      </c>
      <c r="N13" s="124">
        <v>7.2309047619047622E-3</v>
      </c>
      <c r="O13" s="124">
        <v>7.3289523809523787E-3</v>
      </c>
      <c r="P13" s="124">
        <v>6.8538571428571416E-3</v>
      </c>
      <c r="Q13" s="124">
        <v>7.0608095238095248E-3</v>
      </c>
      <c r="R13" s="124"/>
      <c r="S13" s="124"/>
      <c r="T13" s="124"/>
      <c r="U13" s="124"/>
      <c r="V13" s="124"/>
      <c r="W13" s="124"/>
      <c r="X13" s="124"/>
      <c r="Y13" s="124"/>
      <c r="Z13" s="124"/>
    </row>
    <row r="14" spans="1:26" x14ac:dyDescent="0.2">
      <c r="A14" s="28"/>
      <c r="B14" s="60"/>
      <c r="C14" s="61"/>
      <c r="D14" s="62"/>
      <c r="E14" s="63"/>
      <c r="F14" s="64"/>
      <c r="G14" s="63"/>
      <c r="H14" s="65"/>
      <c r="I14" s="68"/>
      <c r="K14" s="123">
        <v>15.699361238095234</v>
      </c>
      <c r="L14" s="123">
        <v>995.68402723809538</v>
      </c>
      <c r="M14" s="124">
        <v>7.3173809523809519E-3</v>
      </c>
      <c r="N14" s="124">
        <v>7.1271428571428597E-3</v>
      </c>
      <c r="O14" s="124">
        <v>7.2270476190476182E-3</v>
      </c>
      <c r="P14" s="124">
        <v>6.7669523809523787E-3</v>
      </c>
      <c r="Q14" s="124">
        <v>6.9471904761904749E-3</v>
      </c>
      <c r="R14" s="124"/>
      <c r="S14" s="124"/>
      <c r="T14" s="124"/>
      <c r="U14" s="124"/>
      <c r="V14" s="124"/>
      <c r="W14" s="124"/>
      <c r="X14" s="124"/>
      <c r="Y14" s="124"/>
      <c r="Z14" s="124"/>
    </row>
    <row r="15" spans="1:26" x14ac:dyDescent="0.2">
      <c r="A15" s="28"/>
      <c r="B15" s="60"/>
      <c r="C15" s="61"/>
      <c r="D15" s="62"/>
      <c r="E15" s="63"/>
      <c r="F15" s="64"/>
      <c r="G15" s="63"/>
      <c r="H15" s="65"/>
      <c r="I15" s="68"/>
      <c r="K15" s="123">
        <v>10.741406428571429</v>
      </c>
      <c r="L15" s="123">
        <v>995.89102752380961</v>
      </c>
      <c r="M15" s="124">
        <v>7.2721428571428581E-3</v>
      </c>
      <c r="N15" s="124">
        <v>7.0824761904761929E-3</v>
      </c>
      <c r="O15" s="124">
        <v>7.1797142857142841E-3</v>
      </c>
      <c r="P15" s="124">
        <v>6.706952380952382E-3</v>
      </c>
      <c r="Q15" s="124">
        <v>6.8773809523809499E-3</v>
      </c>
      <c r="R15" s="124"/>
      <c r="S15" s="124"/>
      <c r="T15" s="124"/>
      <c r="U15" s="124"/>
      <c r="V15" s="124"/>
      <c r="W15" s="124"/>
      <c r="X15" s="124"/>
      <c r="Y15" s="124"/>
      <c r="Z15" s="124"/>
    </row>
    <row r="16" spans="1:26" ht="15" customHeight="1" x14ac:dyDescent="0.2">
      <c r="A16" s="10"/>
      <c r="B16" s="69"/>
      <c r="C16" s="61"/>
      <c r="D16" s="62"/>
      <c r="E16" s="63"/>
      <c r="F16" s="64"/>
      <c r="G16" s="63"/>
      <c r="H16" s="65"/>
      <c r="I16" s="68"/>
      <c r="K16" s="123">
        <v>5.7755830952380949</v>
      </c>
      <c r="L16" s="123">
        <v>995.89616233333334</v>
      </c>
      <c r="M16" s="124">
        <v>7.2820952380952386E-3</v>
      </c>
      <c r="N16" s="124">
        <v>7.0945714285714275E-3</v>
      </c>
      <c r="O16" s="124">
        <v>7.1876190476190486E-3</v>
      </c>
      <c r="P16" s="124">
        <v>6.7005714285714273E-3</v>
      </c>
      <c r="Q16" s="124">
        <v>6.8643809523809508E-3</v>
      </c>
      <c r="R16" s="124"/>
      <c r="S16" s="124"/>
      <c r="T16" s="124"/>
      <c r="U16" s="124"/>
      <c r="V16" s="124"/>
      <c r="W16" s="124"/>
      <c r="X16" s="124"/>
      <c r="Y16" s="124"/>
      <c r="Z16" s="124"/>
    </row>
    <row r="17" spans="1:26" ht="15" customHeight="1" thickBot="1" x14ac:dyDescent="0.25">
      <c r="A17" s="10"/>
      <c r="B17" s="69"/>
      <c r="C17" s="61"/>
      <c r="D17" s="62"/>
      <c r="E17" s="63"/>
      <c r="F17" s="64"/>
      <c r="G17" s="63"/>
      <c r="H17" s="65"/>
      <c r="I17" s="68"/>
      <c r="K17" s="125">
        <v>0.83779804761904753</v>
      </c>
      <c r="L17" s="123">
        <v>995.89987123809533</v>
      </c>
      <c r="M17" s="126">
        <v>7.3081904761904777E-3</v>
      </c>
      <c r="N17" s="126">
        <v>7.1289999999999991E-3</v>
      </c>
      <c r="O17" s="126">
        <v>7.2117142857142857E-3</v>
      </c>
      <c r="P17" s="126">
        <v>6.7140476190476178E-3</v>
      </c>
      <c r="Q17" s="126">
        <v>6.8670476190476181E-3</v>
      </c>
      <c r="R17" s="126"/>
      <c r="S17" s="126"/>
      <c r="T17" s="126"/>
      <c r="U17" s="126"/>
      <c r="V17" s="126"/>
      <c r="W17" s="126"/>
      <c r="X17" s="126"/>
      <c r="Y17" s="126"/>
      <c r="Z17" s="126"/>
    </row>
    <row r="18" spans="1:26" ht="15" customHeight="1" x14ac:dyDescent="0.2">
      <c r="A18" s="10"/>
      <c r="B18" s="69"/>
      <c r="C18" s="61"/>
      <c r="D18" s="62"/>
      <c r="E18" s="63"/>
      <c r="F18" s="64"/>
      <c r="G18" s="63"/>
      <c r="H18" s="65"/>
      <c r="I18" s="68"/>
    </row>
    <row r="19" spans="1:26" ht="15" customHeight="1" x14ac:dyDescent="0.2">
      <c r="A19" s="10"/>
      <c r="B19" s="69"/>
      <c r="C19" s="61"/>
      <c r="D19" s="62"/>
      <c r="E19" s="63"/>
      <c r="F19" s="64"/>
      <c r="G19" s="63"/>
      <c r="H19" s="65"/>
      <c r="I19" s="68"/>
    </row>
    <row r="20" spans="1:26" ht="15" customHeight="1" x14ac:dyDescent="0.2">
      <c r="A20" s="10"/>
      <c r="B20" s="69"/>
      <c r="C20" s="61"/>
      <c r="D20" s="62"/>
      <c r="E20" s="63"/>
      <c r="F20" s="64"/>
      <c r="G20" s="63"/>
      <c r="H20" s="65"/>
      <c r="I20" s="68"/>
    </row>
    <row r="21" spans="1:26" ht="15" customHeight="1" x14ac:dyDescent="0.2">
      <c r="A21" s="10"/>
      <c r="B21" s="69"/>
      <c r="C21" s="61"/>
      <c r="D21" s="62"/>
      <c r="E21" s="63"/>
      <c r="F21" s="64"/>
      <c r="G21" s="63"/>
      <c r="H21" s="65"/>
      <c r="I21" s="68"/>
    </row>
    <row r="22" spans="1:26" ht="15" customHeight="1" x14ac:dyDescent="0.2">
      <c r="A22" s="10"/>
      <c r="B22" s="69"/>
      <c r="C22" s="61"/>
      <c r="D22" s="62"/>
      <c r="E22" s="63"/>
      <c r="F22" s="64"/>
      <c r="G22" s="63"/>
      <c r="H22" s="65"/>
      <c r="I22" s="68"/>
    </row>
    <row r="23" spans="1:26" ht="15" customHeight="1" x14ac:dyDescent="0.2">
      <c r="A23" s="10"/>
      <c r="B23" s="69"/>
      <c r="C23" s="61"/>
      <c r="D23" s="62"/>
      <c r="E23" s="63"/>
      <c r="F23" s="64"/>
      <c r="G23" s="63"/>
      <c r="H23" s="65"/>
      <c r="I23" s="68"/>
    </row>
    <row r="24" spans="1:26" ht="15" customHeight="1" x14ac:dyDescent="0.2">
      <c r="A24" s="10"/>
      <c r="B24" s="69"/>
      <c r="C24" s="61"/>
      <c r="D24" s="62"/>
      <c r="E24" s="63"/>
      <c r="F24" s="64"/>
      <c r="G24" s="63"/>
      <c r="H24" s="65"/>
      <c r="I24" s="68"/>
    </row>
    <row r="25" spans="1:26" ht="15" customHeight="1" x14ac:dyDescent="0.2">
      <c r="A25" s="10"/>
      <c r="B25" s="69"/>
      <c r="C25" s="61"/>
      <c r="D25" s="62"/>
      <c r="E25" s="63"/>
      <c r="F25" s="64"/>
      <c r="G25" s="63"/>
      <c r="H25" s="65"/>
      <c r="I25" s="68"/>
    </row>
    <row r="26" spans="1:26" ht="15" customHeight="1" x14ac:dyDescent="0.2">
      <c r="A26" s="10"/>
      <c r="B26" s="69"/>
      <c r="C26" s="61"/>
      <c r="D26" s="62"/>
      <c r="E26" s="63"/>
      <c r="F26" s="64"/>
      <c r="G26" s="63"/>
      <c r="H26" s="65"/>
      <c r="I26" s="68"/>
    </row>
    <row r="27" spans="1:26" ht="15" customHeight="1" x14ac:dyDescent="0.2">
      <c r="A27" s="10"/>
      <c r="B27" s="69"/>
      <c r="C27" s="61"/>
      <c r="D27" s="62"/>
      <c r="E27" s="63"/>
      <c r="F27" s="64"/>
      <c r="G27" s="63"/>
      <c r="H27" s="65"/>
      <c r="I27" s="68"/>
    </row>
    <row r="28" spans="1:26" ht="15" customHeight="1" x14ac:dyDescent="0.2">
      <c r="A28" s="10"/>
      <c r="B28" s="69"/>
      <c r="C28" s="61"/>
      <c r="D28" s="62"/>
      <c r="E28" s="63"/>
      <c r="F28" s="64"/>
      <c r="G28" s="63"/>
      <c r="H28" s="65"/>
      <c r="I28" s="68"/>
    </row>
    <row r="29" spans="1:26" ht="15" customHeight="1" x14ac:dyDescent="0.2">
      <c r="A29" s="10"/>
      <c r="B29" s="69"/>
      <c r="C29" s="61"/>
      <c r="D29" s="62"/>
      <c r="E29" s="63"/>
      <c r="F29" s="64"/>
      <c r="G29" s="63"/>
      <c r="H29" s="65"/>
      <c r="I29" s="68"/>
    </row>
    <row r="30" spans="1:26" x14ac:dyDescent="0.2">
      <c r="A30" s="10"/>
      <c r="B30" s="60"/>
      <c r="C30" s="61"/>
      <c r="D30" s="62"/>
      <c r="E30" s="63"/>
      <c r="F30" s="64"/>
      <c r="G30" s="63"/>
      <c r="H30" s="65"/>
      <c r="I30" s="68"/>
    </row>
    <row r="31" spans="1:26" x14ac:dyDescent="0.2">
      <c r="A31" s="10"/>
      <c r="B31" s="60"/>
      <c r="C31" s="61"/>
      <c r="D31" s="62"/>
      <c r="E31" s="63"/>
      <c r="F31" s="64"/>
      <c r="G31" s="63"/>
      <c r="H31" s="65"/>
      <c r="I31" s="68"/>
    </row>
    <row r="32" spans="1:26" x14ac:dyDescent="0.2">
      <c r="A32" s="10"/>
      <c r="B32" s="60"/>
      <c r="C32" s="61"/>
      <c r="D32" s="62"/>
      <c r="E32" s="63"/>
      <c r="F32" s="64"/>
      <c r="G32" s="63"/>
      <c r="H32" s="65"/>
      <c r="I32" s="68"/>
    </row>
    <row r="33" spans="1:9" x14ac:dyDescent="0.2">
      <c r="A33" s="10"/>
      <c r="B33" s="60"/>
      <c r="C33" s="61"/>
      <c r="D33" s="62"/>
      <c r="E33" s="63"/>
      <c r="F33" s="64"/>
      <c r="G33" s="63"/>
      <c r="H33" s="65"/>
      <c r="I33" s="68"/>
    </row>
    <row r="34" spans="1:9" x14ac:dyDescent="0.2">
      <c r="B34" s="60"/>
      <c r="C34" s="61"/>
      <c r="D34" s="62"/>
      <c r="E34" s="63"/>
      <c r="F34" s="64"/>
      <c r="G34" s="63"/>
      <c r="H34" s="65"/>
      <c r="I34" s="68"/>
    </row>
    <row r="35" spans="1:9" x14ac:dyDescent="0.2">
      <c r="B35" s="60"/>
      <c r="C35" s="61"/>
      <c r="D35" s="62"/>
      <c r="E35" s="63"/>
      <c r="F35" s="64"/>
      <c r="G35" s="63"/>
      <c r="H35" s="65"/>
      <c r="I35" s="68"/>
    </row>
    <row r="36" spans="1:9" x14ac:dyDescent="0.2">
      <c r="B36" s="60"/>
      <c r="C36" s="61"/>
      <c r="D36" s="62"/>
      <c r="E36" s="63"/>
      <c r="F36" s="64"/>
      <c r="G36" s="63"/>
      <c r="H36" s="65"/>
      <c r="I36" s="68"/>
    </row>
    <row r="37" spans="1:9" x14ac:dyDescent="0.2">
      <c r="B37" s="60"/>
      <c r="C37" s="61"/>
      <c r="D37" s="62"/>
      <c r="E37" s="63"/>
      <c r="F37" s="64"/>
      <c r="G37" s="63"/>
      <c r="H37" s="65"/>
      <c r="I37" s="68"/>
    </row>
    <row r="38" spans="1:9" x14ac:dyDescent="0.2">
      <c r="B38" s="60"/>
      <c r="C38" s="61"/>
      <c r="D38" s="62"/>
      <c r="E38" s="63"/>
      <c r="F38" s="64"/>
      <c r="G38" s="63"/>
      <c r="H38" s="65"/>
      <c r="I38" s="68"/>
    </row>
    <row r="39" spans="1:9" x14ac:dyDescent="0.2">
      <c r="B39" s="60"/>
      <c r="C39" s="61"/>
      <c r="D39" s="62"/>
      <c r="E39" s="63"/>
      <c r="F39" s="64"/>
      <c r="G39" s="63"/>
      <c r="H39" s="65"/>
      <c r="I39" s="68"/>
    </row>
    <row r="40" spans="1:9" x14ac:dyDescent="0.2">
      <c r="B40" s="60"/>
      <c r="C40" s="61"/>
      <c r="D40" s="62"/>
      <c r="E40" s="63"/>
      <c r="F40" s="64"/>
      <c r="G40" s="63"/>
      <c r="H40" s="65"/>
      <c r="I40" s="68"/>
    </row>
    <row r="41" spans="1:9" x14ac:dyDescent="0.2">
      <c r="B41" s="70"/>
      <c r="C41" s="68"/>
      <c r="D41" s="71"/>
      <c r="E41" s="72"/>
      <c r="F41" s="73"/>
      <c r="G41" s="72"/>
      <c r="H41" s="74"/>
      <c r="I41" s="68"/>
    </row>
    <row r="42" spans="1:9" x14ac:dyDescent="0.2">
      <c r="B42" s="1"/>
      <c r="C42" s="1"/>
      <c r="D42" s="1"/>
      <c r="E42" s="1"/>
      <c r="F42" s="1"/>
      <c r="G42" s="1"/>
      <c r="H42" s="1"/>
      <c r="I42" s="1"/>
    </row>
    <row r="43" spans="1:9" x14ac:dyDescent="0.2">
      <c r="B43" s="1"/>
      <c r="C43" s="1"/>
      <c r="D43" s="1"/>
      <c r="E43" s="1"/>
      <c r="F43" s="1"/>
      <c r="G43" s="1"/>
      <c r="H43" s="1"/>
      <c r="I43" s="1"/>
    </row>
  </sheetData>
  <phoneticPr fontId="1" type="noConversion"/>
  <conditionalFormatting sqref="D16">
    <cfRule type="cellIs" dxfId="7" priority="1" stopIfTrue="1" operator="lessThan">
      <formula>$S$27</formula>
    </cfRule>
    <cfRule type="cellIs" dxfId="6" priority="2" stopIfTrue="1" operator="greaterThan">
      <formula>$S$28</formula>
    </cfRule>
  </conditionalFormatting>
  <conditionalFormatting sqref="H16">
    <cfRule type="cellIs" dxfId="5" priority="3" stopIfTrue="1" operator="greaterThanOrEqual">
      <formula>$U$32</formula>
    </cfRule>
  </conditionalFormatting>
  <conditionalFormatting sqref="G16">
    <cfRule type="cellIs" dxfId="4" priority="4" stopIfTrue="1" operator="lessThanOrEqual">
      <formula>-$S$30</formula>
    </cfRule>
    <cfRule type="cellIs" dxfId="3" priority="5" stopIfTrue="1" operator="greaterThanOrEqual">
      <formula>$S$30</formula>
    </cfRule>
  </conditionalFormatting>
  <conditionalFormatting sqref="C16">
    <cfRule type="cellIs" dxfId="2" priority="6" stopIfTrue="1" operator="greaterThanOrEqual">
      <formula>$U$34</formula>
    </cfRule>
  </conditionalFormatting>
  <conditionalFormatting sqref="A16">
    <cfRule type="cellIs" dxfId="1" priority="7" stopIfTrue="1" operator="lessThan">
      <formula>$P$26</formula>
    </cfRule>
    <cfRule type="cellIs" dxfId="0" priority="8" stopIfTrue="1" operator="greaterThan">
      <formula>$P$27</formula>
    </cfRule>
  </conditionalFormatting>
  <pageMargins left="0.78740157499999996" right="0.78740157499999996" top="0.984251969" bottom="0.984251969" header="0.4921259845" footer="0.4921259845"/>
  <pageSetup paperSize="9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B3:I34"/>
  <sheetViews>
    <sheetView topLeftCell="A4" zoomScale="115" zoomScaleNormal="115" workbookViewId="0">
      <selection activeCell="G37" sqref="G37"/>
    </sheetView>
  </sheetViews>
  <sheetFormatPr defaultColWidth="11.42578125" defaultRowHeight="12.75" x14ac:dyDescent="0.2"/>
  <sheetData>
    <row r="3" spans="2:9" ht="18.75" customHeight="1" x14ac:dyDescent="0.25">
      <c r="B3" s="38" t="s">
        <v>82</v>
      </c>
    </row>
    <row r="4" spans="2:9" ht="15" customHeight="1" x14ac:dyDescent="0.2"/>
    <row r="7" spans="2:9" x14ac:dyDescent="0.2">
      <c r="I7" t="s">
        <v>29</v>
      </c>
    </row>
    <row r="8" spans="2:9" x14ac:dyDescent="0.2">
      <c r="C8" t="s">
        <v>83</v>
      </c>
      <c r="E8" s="2">
        <v>25</v>
      </c>
      <c r="F8" t="s">
        <v>19</v>
      </c>
      <c r="G8" s="2">
        <v>38</v>
      </c>
      <c r="H8" s="1" t="s">
        <v>24</v>
      </c>
      <c r="I8" t="s">
        <v>11</v>
      </c>
    </row>
    <row r="9" spans="2:9" x14ac:dyDescent="0.2">
      <c r="F9" t="s">
        <v>19</v>
      </c>
      <c r="H9" s="23" t="s">
        <v>20</v>
      </c>
      <c r="I9" t="s">
        <v>30</v>
      </c>
    </row>
    <row r="11" spans="2:9" x14ac:dyDescent="0.2">
      <c r="C11" s="33"/>
      <c r="D11" s="33"/>
      <c r="E11" s="33"/>
      <c r="F11" s="33"/>
      <c r="G11" s="33"/>
      <c r="H11" s="33"/>
      <c r="I11" s="33"/>
    </row>
    <row r="12" spans="2:9" x14ac:dyDescent="0.2">
      <c r="C12" s="33"/>
      <c r="D12" s="33"/>
      <c r="E12" s="33"/>
      <c r="F12" s="33"/>
      <c r="G12" s="33"/>
      <c r="H12" s="33"/>
      <c r="I12" s="33"/>
    </row>
    <row r="13" spans="2:9" x14ac:dyDescent="0.2">
      <c r="C13" t="s">
        <v>84</v>
      </c>
      <c r="E13" t="s">
        <v>71</v>
      </c>
      <c r="F13" s="2">
        <v>0.05</v>
      </c>
      <c r="G13">
        <v>5</v>
      </c>
    </row>
    <row r="14" spans="2:9" x14ac:dyDescent="0.2">
      <c r="E14" t="s">
        <v>72</v>
      </c>
      <c r="F14" s="2">
        <v>0.05</v>
      </c>
      <c r="G14">
        <v>5</v>
      </c>
    </row>
    <row r="15" spans="2:9" x14ac:dyDescent="0.2">
      <c r="C15" s="33"/>
      <c r="D15" s="33"/>
      <c r="E15" s="33"/>
      <c r="F15" s="33"/>
      <c r="G15" s="33"/>
      <c r="H15" s="33"/>
      <c r="I15" s="33"/>
    </row>
    <row r="16" spans="2:9" x14ac:dyDescent="0.2">
      <c r="C16" s="33"/>
    </row>
    <row r="17" spans="2:9" x14ac:dyDescent="0.2">
      <c r="C17" s="33"/>
    </row>
    <row r="18" spans="2:9" x14ac:dyDescent="0.2">
      <c r="C18" s="33"/>
    </row>
    <row r="19" spans="2:9" x14ac:dyDescent="0.2">
      <c r="C19" s="33"/>
    </row>
    <row r="20" spans="2:9" x14ac:dyDescent="0.2">
      <c r="C20" s="33"/>
    </row>
    <row r="21" spans="2:9" x14ac:dyDescent="0.2">
      <c r="B21" s="33"/>
      <c r="C21" s="33"/>
    </row>
    <row r="22" spans="2:9" x14ac:dyDescent="0.2">
      <c r="C22" s="33"/>
    </row>
    <row r="23" spans="2:9" x14ac:dyDescent="0.2">
      <c r="C23" s="33"/>
      <c r="D23" s="33"/>
      <c r="E23" s="33"/>
      <c r="F23" s="33"/>
      <c r="G23" s="33"/>
      <c r="H23" s="33"/>
      <c r="I23" s="33"/>
    </row>
    <row r="24" spans="2:9" x14ac:dyDescent="0.2">
      <c r="B24" s="33"/>
      <c r="C24" s="33"/>
      <c r="D24" s="33"/>
      <c r="E24" s="33"/>
      <c r="F24" s="33"/>
      <c r="G24" s="33"/>
      <c r="H24" s="33"/>
      <c r="I24" s="33"/>
    </row>
    <row r="25" spans="2:9" x14ac:dyDescent="0.2">
      <c r="B25" s="33"/>
      <c r="C25" s="33"/>
      <c r="D25" s="33"/>
      <c r="E25" s="33"/>
      <c r="F25" s="33"/>
      <c r="G25" s="33"/>
      <c r="H25" s="33"/>
      <c r="I25" s="33"/>
    </row>
    <row r="26" spans="2:9" x14ac:dyDescent="0.2">
      <c r="B26" s="33"/>
    </row>
    <row r="27" spans="2:9" x14ac:dyDescent="0.2">
      <c r="B27" s="33"/>
    </row>
    <row r="28" spans="2:9" x14ac:dyDescent="0.2">
      <c r="B28" s="33"/>
    </row>
    <row r="29" spans="2:9" x14ac:dyDescent="0.2">
      <c r="B29" s="33"/>
    </row>
    <row r="30" spans="2:9" x14ac:dyDescent="0.2">
      <c r="B30" s="33"/>
    </row>
    <row r="31" spans="2:9" x14ac:dyDescent="0.2">
      <c r="B31" s="33"/>
    </row>
    <row r="32" spans="2:9" x14ac:dyDescent="0.2">
      <c r="B32" s="33"/>
    </row>
    <row r="33" spans="2:2" x14ac:dyDescent="0.2">
      <c r="B33" s="33"/>
    </row>
    <row r="34" spans="2:2" x14ac:dyDescent="0.2">
      <c r="B34" s="33"/>
    </row>
  </sheetData>
  <phoneticPr fontId="1" type="noConversion"/>
  <pageMargins left="0.78740157499999996" right="0.78740157499999996" top="0.984251969" bottom="0.984251969" header="0.4921259845" footer="0.4921259845"/>
  <pageSetup paperSize="9" orientation="landscape" horizontalDpi="1200" verticalDpi="12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B2:CP22"/>
  <sheetViews>
    <sheetView workbookViewId="0">
      <selection activeCell="F24" sqref="F24"/>
    </sheetView>
  </sheetViews>
  <sheetFormatPr defaultColWidth="11.42578125" defaultRowHeight="12.75" x14ac:dyDescent="0.2"/>
  <cols>
    <col min="1" max="1" width="12.7109375" customWidth="1"/>
    <col min="2" max="2" width="21.7109375" customWidth="1"/>
    <col min="3" max="3" width="12.42578125" customWidth="1"/>
    <col min="4" max="4" width="10.5703125" customWidth="1"/>
    <col min="5" max="5" width="21.7109375" customWidth="1"/>
    <col min="6" max="6" width="12.42578125" customWidth="1"/>
    <col min="7" max="7" width="10.5703125" customWidth="1"/>
    <col min="8" max="8" width="21.7109375" customWidth="1"/>
    <col min="9" max="9" width="12.42578125" customWidth="1"/>
    <col min="10" max="10" width="10.5703125" customWidth="1"/>
    <col min="11" max="11" width="21.7109375" customWidth="1"/>
    <col min="12" max="12" width="12.42578125" customWidth="1"/>
    <col min="13" max="13" width="10.5703125" customWidth="1"/>
    <col min="14" max="14" width="15.28515625" customWidth="1"/>
    <col min="15" max="15" width="12.42578125" customWidth="1"/>
    <col min="16" max="16" width="10.5703125" customWidth="1"/>
    <col min="17" max="17" width="21.7109375" customWidth="1"/>
    <col min="18" max="18" width="12.42578125" customWidth="1"/>
    <col min="19" max="19" width="10.5703125" customWidth="1"/>
    <col min="20" max="20" width="21.7109375" customWidth="1"/>
    <col min="21" max="21" width="12.42578125" customWidth="1"/>
    <col min="22" max="22" width="10.5703125" customWidth="1"/>
    <col min="23" max="23" width="21.7109375" customWidth="1"/>
    <col min="24" max="24" width="12.42578125" customWidth="1"/>
    <col min="25" max="25" width="10.5703125" customWidth="1"/>
    <col min="26" max="26" width="15.28515625" bestFit="1" customWidth="1"/>
    <col min="27" max="27" width="12.42578125" bestFit="1" customWidth="1"/>
    <col min="28" max="28" width="10.5703125" customWidth="1"/>
    <col min="29" max="29" width="21.7109375" bestFit="1" customWidth="1"/>
    <col min="30" max="30" width="12.42578125" bestFit="1" customWidth="1"/>
    <col min="31" max="31" width="10.5703125" customWidth="1"/>
    <col min="32" max="32" width="21.7109375" bestFit="1" customWidth="1"/>
    <col min="33" max="33" width="12.42578125" bestFit="1" customWidth="1"/>
    <col min="34" max="34" width="10.5703125" customWidth="1"/>
    <col min="35" max="35" width="21.7109375" bestFit="1" customWidth="1"/>
    <col min="36" max="36" width="12.42578125" bestFit="1" customWidth="1"/>
    <col min="37" max="37" width="10.5703125" customWidth="1"/>
    <col min="38" max="38" width="21.7109375" bestFit="1" customWidth="1"/>
    <col min="39" max="39" width="12.42578125" bestFit="1" customWidth="1"/>
    <col min="40" max="40" width="10.5703125" customWidth="1"/>
    <col min="41" max="41" width="21.7109375" bestFit="1" customWidth="1"/>
    <col min="42" max="42" width="12.42578125" bestFit="1" customWidth="1"/>
    <col min="43" max="43" width="9" customWidth="1"/>
    <col min="44" max="44" width="21.7109375" bestFit="1" customWidth="1"/>
    <col min="45" max="45" width="12.42578125" bestFit="1" customWidth="1"/>
    <col min="46" max="46" width="9.5703125" customWidth="1"/>
    <col min="47" max="47" width="21.7109375" bestFit="1" customWidth="1"/>
    <col min="48" max="48" width="12.42578125" bestFit="1" customWidth="1"/>
    <col min="49" max="49" width="9.28515625" customWidth="1"/>
    <col min="50" max="50" width="21.7109375" bestFit="1" customWidth="1"/>
    <col min="51" max="51" width="12.42578125" bestFit="1" customWidth="1"/>
    <col min="52" max="52" width="9.85546875" customWidth="1"/>
    <col min="53" max="53" width="21.7109375" bestFit="1" customWidth="1"/>
    <col min="54" max="54" width="12.42578125" bestFit="1" customWidth="1"/>
    <col min="55" max="55" width="9.85546875" customWidth="1"/>
    <col min="56" max="56" width="21.7109375" bestFit="1" customWidth="1"/>
    <col min="57" max="57" width="12.42578125" bestFit="1" customWidth="1"/>
    <col min="58" max="58" width="9.85546875" customWidth="1"/>
    <col min="59" max="59" width="21.7109375" bestFit="1" customWidth="1"/>
    <col min="60" max="60" width="12.42578125" bestFit="1" customWidth="1"/>
    <col min="61" max="61" width="9.85546875" customWidth="1"/>
    <col min="62" max="62" width="21.7109375" bestFit="1" customWidth="1"/>
    <col min="63" max="63" width="12.42578125" bestFit="1" customWidth="1"/>
    <col min="64" max="64" width="9.85546875" customWidth="1"/>
    <col min="65" max="65" width="21.7109375" bestFit="1" customWidth="1"/>
    <col min="66" max="66" width="12.42578125" bestFit="1" customWidth="1"/>
    <col min="67" max="67" width="9.85546875" customWidth="1"/>
    <col min="68" max="68" width="21.7109375" bestFit="1" customWidth="1"/>
    <col min="69" max="69" width="12.42578125" bestFit="1" customWidth="1"/>
    <col min="70" max="70" width="9.85546875" customWidth="1"/>
    <col min="71" max="71" width="21.7109375" bestFit="1" customWidth="1"/>
    <col min="72" max="72" width="12.42578125" bestFit="1" customWidth="1"/>
    <col min="73" max="73" width="9.85546875" customWidth="1"/>
    <col min="74" max="74" width="21.7109375" bestFit="1" customWidth="1"/>
    <col min="75" max="75" width="12.42578125" bestFit="1" customWidth="1"/>
    <col min="76" max="76" width="9.85546875" customWidth="1"/>
    <col min="77" max="77" width="21.7109375" bestFit="1" customWidth="1"/>
    <col min="78" max="78" width="12.42578125" bestFit="1" customWidth="1"/>
    <col min="79" max="79" width="9.85546875" customWidth="1"/>
    <col min="80" max="80" width="21.7109375" bestFit="1" customWidth="1"/>
    <col min="81" max="81" width="12.42578125" bestFit="1" customWidth="1"/>
    <col min="82" max="82" width="9.85546875" customWidth="1"/>
    <col min="83" max="83" width="21.7109375" bestFit="1" customWidth="1"/>
    <col min="84" max="84" width="12.42578125" bestFit="1" customWidth="1"/>
    <col min="85" max="85" width="9.85546875" customWidth="1"/>
    <col min="86" max="86" width="21.7109375" bestFit="1" customWidth="1"/>
    <col min="87" max="87" width="12.42578125" bestFit="1" customWidth="1"/>
    <col min="88" max="88" width="9.85546875" customWidth="1"/>
    <col min="89" max="89" width="21.7109375" bestFit="1" customWidth="1"/>
    <col min="90" max="90" width="12.42578125" bestFit="1" customWidth="1"/>
    <col min="91" max="91" width="9.85546875" customWidth="1"/>
    <col min="92" max="92" width="21.7109375" bestFit="1" customWidth="1"/>
    <col min="93" max="93" width="12.42578125" bestFit="1" customWidth="1"/>
    <col min="94" max="94" width="9.85546875" customWidth="1"/>
  </cols>
  <sheetData>
    <row r="2" spans="2:94" x14ac:dyDescent="0.2">
      <c r="I2" s="85"/>
      <c r="L2" s="85"/>
      <c r="O2" s="85"/>
      <c r="R2" s="85"/>
      <c r="U2" s="85"/>
    </row>
    <row r="3" spans="2:94" x14ac:dyDescent="0.2">
      <c r="B3" s="100"/>
      <c r="D3" s="85"/>
      <c r="E3" s="100"/>
      <c r="G3" s="85"/>
      <c r="H3" s="100"/>
      <c r="I3" s="85"/>
      <c r="J3" s="85"/>
      <c r="K3" s="100"/>
      <c r="L3" s="85"/>
      <c r="M3" s="85"/>
      <c r="N3" s="100"/>
      <c r="O3" s="85"/>
      <c r="P3" s="85"/>
      <c r="Q3" s="100"/>
      <c r="R3" s="85"/>
      <c r="S3" s="85"/>
      <c r="T3" s="100"/>
      <c r="U3" s="85"/>
      <c r="V3" s="85"/>
      <c r="W3" s="100"/>
      <c r="Y3" s="85"/>
      <c r="Z3" s="100"/>
      <c r="AB3" s="85"/>
      <c r="AC3" s="100"/>
      <c r="AE3" s="85"/>
      <c r="AF3" s="100"/>
      <c r="AH3" s="85"/>
      <c r="AI3" s="100"/>
      <c r="AK3" s="85"/>
      <c r="AL3" s="100"/>
      <c r="AN3" s="85"/>
      <c r="AO3" s="100"/>
      <c r="AQ3" s="85"/>
      <c r="AR3" s="100"/>
      <c r="AT3" s="85"/>
      <c r="AU3" s="100"/>
      <c r="AW3" s="85"/>
      <c r="AX3" s="100"/>
      <c r="AZ3" s="85"/>
      <c r="BA3" s="100"/>
      <c r="BC3" s="85"/>
      <c r="BD3" s="100"/>
      <c r="BF3" s="85"/>
      <c r="BG3" s="100"/>
      <c r="BI3" s="85"/>
      <c r="BJ3" s="100"/>
      <c r="BL3" s="85"/>
      <c r="BM3" s="100"/>
      <c r="BO3" s="85"/>
      <c r="BP3" s="100"/>
      <c r="BR3" s="85"/>
      <c r="BS3" s="100"/>
      <c r="BU3" s="85"/>
      <c r="BV3" s="100"/>
      <c r="BX3" s="85"/>
      <c r="BY3" s="100"/>
      <c r="CA3" s="85"/>
      <c r="CB3" s="100"/>
      <c r="CD3" s="85"/>
      <c r="CE3" s="100"/>
      <c r="CG3" s="85"/>
      <c r="CH3" s="100"/>
      <c r="CJ3" s="85"/>
      <c r="CK3" s="100"/>
      <c r="CM3" s="85"/>
      <c r="CN3" s="100"/>
      <c r="CP3" s="85"/>
    </row>
    <row r="4" spans="2:94" x14ac:dyDescent="0.2">
      <c r="B4" s="100"/>
      <c r="D4" s="85"/>
      <c r="E4" s="100"/>
      <c r="G4" s="85"/>
      <c r="J4" s="85"/>
      <c r="K4" s="100"/>
      <c r="M4" s="85"/>
      <c r="N4" s="100"/>
      <c r="P4" s="85"/>
      <c r="Q4" s="100"/>
      <c r="S4" s="85"/>
      <c r="T4" s="100"/>
      <c r="V4" s="85"/>
      <c r="W4" s="100"/>
      <c r="Y4" s="85"/>
      <c r="Z4" s="100"/>
      <c r="AB4" s="85"/>
      <c r="AC4" s="100"/>
      <c r="AE4" s="85"/>
      <c r="AF4" s="100"/>
      <c r="AH4" s="85"/>
      <c r="AI4" s="100"/>
      <c r="AK4" s="85"/>
      <c r="AL4" s="100"/>
      <c r="AN4" s="85"/>
      <c r="AO4" s="100"/>
      <c r="AQ4" s="85"/>
      <c r="AR4" s="100"/>
      <c r="AT4" s="85"/>
      <c r="AU4" s="100"/>
      <c r="AW4" s="85"/>
      <c r="AX4" s="100"/>
      <c r="AZ4" s="85"/>
      <c r="BA4" s="100"/>
      <c r="BC4" s="85"/>
      <c r="BD4" s="100"/>
      <c r="BF4" s="85"/>
      <c r="BG4" s="100"/>
      <c r="BI4" s="85"/>
      <c r="BJ4" s="100"/>
      <c r="BL4" s="85"/>
      <c r="BM4" s="100"/>
      <c r="BO4" s="85"/>
      <c r="BP4" s="100"/>
      <c r="BR4" s="85"/>
      <c r="BS4" s="100"/>
      <c r="BU4" s="85"/>
      <c r="BV4" s="100"/>
      <c r="BX4" s="85"/>
      <c r="BY4" s="100"/>
      <c r="CA4" s="85"/>
      <c r="CB4" s="100"/>
      <c r="CD4" s="85"/>
      <c r="CE4" s="100"/>
      <c r="CG4" s="85"/>
      <c r="CH4" s="100"/>
      <c r="CJ4" s="85"/>
      <c r="CK4" s="100"/>
      <c r="CM4" s="85"/>
      <c r="CN4" s="100"/>
      <c r="CP4" s="85"/>
    </row>
    <row r="5" spans="2:94" x14ac:dyDescent="0.2">
      <c r="B5" s="100"/>
      <c r="D5" s="85"/>
      <c r="E5" s="100"/>
      <c r="F5" s="85"/>
      <c r="G5" s="85"/>
      <c r="H5" s="100"/>
      <c r="I5" s="85"/>
      <c r="J5" s="85"/>
      <c r="K5" s="100"/>
      <c r="M5" s="85"/>
      <c r="N5" s="100"/>
      <c r="P5" s="85"/>
      <c r="Q5" s="100"/>
      <c r="S5" s="85"/>
      <c r="T5" s="100"/>
      <c r="V5" s="85"/>
      <c r="W5" s="100"/>
      <c r="Y5" s="85"/>
      <c r="Z5" s="100"/>
      <c r="AB5" s="85"/>
      <c r="AC5" s="100"/>
      <c r="AE5" s="85"/>
      <c r="AF5" s="100"/>
      <c r="AH5" s="85"/>
      <c r="AK5" s="85"/>
      <c r="AN5" s="85"/>
      <c r="AO5" s="100"/>
      <c r="AQ5" s="85"/>
      <c r="AR5" s="100"/>
      <c r="AT5" s="85"/>
      <c r="AU5" s="100"/>
      <c r="AW5" s="85"/>
      <c r="AX5" s="100"/>
      <c r="AZ5" s="85"/>
      <c r="BA5" s="100"/>
      <c r="BC5" s="85"/>
      <c r="BD5" s="100"/>
      <c r="BF5" s="85"/>
      <c r="BG5" s="100"/>
      <c r="BI5" s="85"/>
      <c r="BJ5" s="100"/>
      <c r="BL5" s="85"/>
      <c r="BM5" s="100"/>
      <c r="BO5" s="85"/>
      <c r="BP5" s="100"/>
      <c r="BR5" s="85"/>
      <c r="BS5" s="100"/>
      <c r="BU5" s="85"/>
      <c r="BV5" s="100"/>
      <c r="BX5" s="85"/>
      <c r="BY5" s="100"/>
      <c r="CA5" s="85"/>
      <c r="CB5" s="100"/>
      <c r="CD5" s="85"/>
      <c r="CE5" s="100"/>
      <c r="CG5" s="85"/>
      <c r="CH5" s="100"/>
      <c r="CJ5" s="85"/>
      <c r="CK5" s="100"/>
      <c r="CM5" s="85"/>
      <c r="CN5" s="100"/>
      <c r="CP5" s="85"/>
    </row>
    <row r="6" spans="2:94" x14ac:dyDescent="0.2">
      <c r="B6" s="100"/>
      <c r="D6" s="85"/>
      <c r="E6" s="100"/>
      <c r="F6" s="85"/>
      <c r="G6" s="85"/>
      <c r="H6" s="100"/>
      <c r="I6" s="85"/>
      <c r="J6" s="85"/>
      <c r="K6" s="100"/>
      <c r="M6" s="85"/>
      <c r="N6" s="100"/>
      <c r="P6" s="85"/>
      <c r="Q6" s="100"/>
      <c r="S6" s="85"/>
      <c r="T6" s="100"/>
      <c r="V6" s="85"/>
      <c r="W6" s="100"/>
      <c r="X6" s="85"/>
      <c r="Y6" s="85"/>
      <c r="Z6" s="100"/>
      <c r="AA6" s="85"/>
      <c r="AB6" s="85"/>
      <c r="AE6" s="85"/>
      <c r="AH6" s="85"/>
      <c r="AI6" s="100"/>
      <c r="AK6" s="85"/>
      <c r="AL6" s="100"/>
      <c r="AN6" s="85"/>
      <c r="AO6" s="100"/>
      <c r="AQ6" s="85"/>
      <c r="AR6" s="100"/>
      <c r="AT6" s="85"/>
      <c r="AU6" s="100"/>
      <c r="AW6" s="85"/>
      <c r="AX6" s="100"/>
      <c r="AZ6" s="85"/>
      <c r="BA6" s="100"/>
      <c r="BC6" s="85"/>
      <c r="BD6" s="100"/>
      <c r="BF6" s="85"/>
      <c r="BG6" s="100"/>
      <c r="BI6" s="85"/>
      <c r="BJ6" s="100"/>
      <c r="BL6" s="85"/>
      <c r="BM6" s="100"/>
      <c r="BO6" s="85"/>
      <c r="BP6" s="100"/>
      <c r="BR6" s="85"/>
      <c r="BS6" s="100"/>
      <c r="BU6" s="85"/>
      <c r="BV6" s="100"/>
      <c r="BX6" s="85"/>
      <c r="BY6" s="100"/>
      <c r="CA6" s="85"/>
      <c r="CB6" s="100"/>
      <c r="CD6" s="85"/>
      <c r="CE6" s="100"/>
      <c r="CG6" s="85"/>
      <c r="CH6" s="100"/>
      <c r="CJ6" s="85"/>
      <c r="CK6" s="100"/>
      <c r="CM6" s="85"/>
      <c r="CN6" s="100"/>
      <c r="CP6" s="85"/>
    </row>
    <row r="7" spans="2:94" x14ac:dyDescent="0.2">
      <c r="B7" s="100"/>
      <c r="D7" s="85"/>
      <c r="F7" s="85"/>
      <c r="G7" s="85"/>
      <c r="H7" s="100"/>
      <c r="I7" s="85"/>
      <c r="J7" s="85"/>
      <c r="K7" s="100"/>
      <c r="M7" s="85"/>
      <c r="N7" s="100"/>
      <c r="P7" s="85"/>
      <c r="Q7" s="100"/>
      <c r="S7" s="85"/>
      <c r="V7" s="85"/>
      <c r="X7" s="85"/>
      <c r="Y7" s="85"/>
      <c r="Z7" s="100"/>
      <c r="AA7" s="85"/>
      <c r="AB7" s="85"/>
      <c r="AC7" s="100"/>
      <c r="AE7" s="85"/>
      <c r="AF7" s="100"/>
      <c r="AH7" s="85"/>
      <c r="AI7" s="100"/>
      <c r="AK7" s="85"/>
      <c r="AL7" s="100"/>
      <c r="AN7" s="85"/>
      <c r="AO7" s="100"/>
      <c r="AQ7" s="85"/>
      <c r="AR7" s="100"/>
      <c r="AT7" s="85"/>
      <c r="AU7" s="100"/>
      <c r="AW7" s="85"/>
      <c r="AX7" s="100"/>
      <c r="AZ7" s="85"/>
      <c r="BA7" s="100"/>
      <c r="BC7" s="85"/>
      <c r="BD7" s="100"/>
      <c r="BF7" s="85"/>
      <c r="BG7" s="100"/>
      <c r="BI7" s="85"/>
      <c r="BJ7" s="100"/>
      <c r="BL7" s="85"/>
      <c r="BM7" s="100"/>
      <c r="BO7" s="85"/>
      <c r="BP7" s="100"/>
      <c r="BR7" s="85"/>
      <c r="BS7" s="100"/>
      <c r="BU7" s="85"/>
      <c r="BV7" s="100"/>
      <c r="BX7" s="85"/>
      <c r="BY7" s="100"/>
      <c r="CA7" s="85"/>
      <c r="CB7" s="100"/>
      <c r="CD7" s="85"/>
      <c r="CE7" s="100"/>
      <c r="CG7" s="85"/>
      <c r="CH7" s="100"/>
      <c r="CJ7" s="85"/>
      <c r="CK7" s="100"/>
      <c r="CM7" s="85"/>
      <c r="CN7" s="100"/>
      <c r="CP7" s="85"/>
    </row>
    <row r="8" spans="2:94" x14ac:dyDescent="0.2">
      <c r="B8" s="100"/>
      <c r="D8" s="85"/>
      <c r="E8" s="100"/>
      <c r="F8" s="85"/>
      <c r="G8" s="85"/>
      <c r="H8" s="100"/>
      <c r="I8" s="85"/>
      <c r="J8" s="85"/>
      <c r="K8" s="100"/>
      <c r="M8" s="85"/>
      <c r="N8" s="100"/>
      <c r="P8" s="85"/>
      <c r="Q8" s="100"/>
      <c r="S8" s="85"/>
      <c r="T8" s="100"/>
      <c r="V8" s="85"/>
      <c r="W8" s="100"/>
      <c r="Y8" s="85"/>
      <c r="Z8" s="100"/>
      <c r="AB8" s="85"/>
      <c r="AC8" s="100"/>
      <c r="AE8" s="85"/>
      <c r="AF8" s="100"/>
      <c r="AH8" s="85"/>
      <c r="AI8" s="100"/>
      <c r="AK8" s="85"/>
      <c r="AL8" s="100"/>
      <c r="AN8" s="85"/>
      <c r="AO8" s="100"/>
      <c r="AQ8" s="85"/>
      <c r="AR8" s="100"/>
      <c r="AT8" s="85"/>
      <c r="AU8" s="100"/>
      <c r="AW8" s="85"/>
      <c r="AX8" s="100"/>
      <c r="AZ8" s="85"/>
      <c r="BA8" s="100"/>
      <c r="BC8" s="85"/>
      <c r="BD8" s="100"/>
      <c r="BF8" s="85"/>
      <c r="BG8" s="100"/>
      <c r="BI8" s="85"/>
      <c r="BJ8" s="100"/>
      <c r="BL8" s="85"/>
      <c r="BM8" s="100"/>
      <c r="BO8" s="85"/>
      <c r="BP8" s="100"/>
      <c r="BR8" s="85"/>
      <c r="BS8" s="100"/>
      <c r="BU8" s="85"/>
      <c r="BV8" s="100"/>
      <c r="BX8" s="85"/>
      <c r="BY8" s="100"/>
      <c r="CA8" s="85"/>
      <c r="CB8" s="100"/>
      <c r="CD8" s="85"/>
      <c r="CE8" s="100"/>
      <c r="CG8" s="85"/>
      <c r="CH8" s="100"/>
      <c r="CJ8" s="85"/>
      <c r="CK8" s="100"/>
      <c r="CM8" s="85"/>
      <c r="CN8" s="100"/>
      <c r="CP8" s="85"/>
    </row>
    <row r="9" spans="2:94" x14ac:dyDescent="0.2">
      <c r="B9" s="100"/>
      <c r="D9" s="85"/>
      <c r="E9" s="100"/>
      <c r="F9" s="85"/>
      <c r="G9" s="85"/>
      <c r="H9" s="100"/>
      <c r="I9" s="85"/>
      <c r="J9" s="85"/>
      <c r="M9" s="85"/>
      <c r="N9" s="100"/>
      <c r="P9" s="85"/>
      <c r="Q9" s="100"/>
      <c r="S9" s="85"/>
      <c r="T9" s="100"/>
      <c r="V9" s="85"/>
      <c r="W9" s="100"/>
      <c r="Y9" s="85"/>
      <c r="Z9" s="100"/>
      <c r="AB9" s="85"/>
      <c r="AC9" s="100"/>
      <c r="AE9" s="85"/>
      <c r="AF9" s="100"/>
      <c r="AH9" s="85"/>
      <c r="AI9" s="100"/>
      <c r="AK9" s="85"/>
      <c r="AL9" s="100"/>
      <c r="AN9" s="85"/>
      <c r="AO9" s="100"/>
      <c r="AQ9" s="85"/>
      <c r="AR9" s="100"/>
      <c r="AT9" s="85"/>
      <c r="AU9" s="100"/>
      <c r="AW9" s="85"/>
      <c r="AX9" s="100"/>
      <c r="AZ9" s="85"/>
      <c r="BA9" s="100"/>
      <c r="BC9" s="85"/>
      <c r="BD9" s="100"/>
      <c r="BF9" s="85"/>
      <c r="BG9" s="100"/>
      <c r="BI9" s="85"/>
      <c r="BJ9" s="100"/>
      <c r="BL9" s="85"/>
      <c r="BM9" s="100"/>
      <c r="BO9" s="85"/>
      <c r="BP9" s="100"/>
      <c r="BR9" s="85"/>
      <c r="BS9" s="100"/>
      <c r="BU9" s="85"/>
      <c r="BV9" s="100"/>
      <c r="BX9" s="85"/>
      <c r="BY9" s="100"/>
      <c r="CA9" s="85"/>
      <c r="CB9" s="100"/>
      <c r="CD9" s="85"/>
      <c r="CE9" s="100"/>
      <c r="CG9" s="85"/>
      <c r="CH9" s="100"/>
      <c r="CJ9" s="85"/>
      <c r="CK9" s="100"/>
      <c r="CM9" s="85"/>
      <c r="CN9" s="100"/>
      <c r="CP9" s="85"/>
    </row>
    <row r="10" spans="2:94" x14ac:dyDescent="0.2">
      <c r="B10" s="100"/>
      <c r="D10" s="85"/>
      <c r="E10" s="100"/>
      <c r="F10" s="85"/>
      <c r="G10" s="85"/>
      <c r="H10" s="100"/>
      <c r="J10" s="85"/>
      <c r="K10" s="100"/>
      <c r="M10" s="85"/>
      <c r="N10" s="100"/>
      <c r="P10" s="85"/>
      <c r="Q10" s="100"/>
      <c r="S10" s="85"/>
      <c r="T10" s="100"/>
      <c r="V10" s="85"/>
      <c r="W10" s="100"/>
      <c r="Y10" s="85"/>
      <c r="Z10" s="100"/>
      <c r="AB10" s="85"/>
      <c r="AC10" s="100"/>
      <c r="AE10" s="85"/>
      <c r="AF10" s="100"/>
      <c r="AH10" s="85"/>
      <c r="AI10" s="100"/>
      <c r="AK10" s="85"/>
      <c r="AL10" s="100"/>
      <c r="AN10" s="85"/>
      <c r="AO10" s="100"/>
      <c r="AQ10" s="85"/>
      <c r="AR10" s="100"/>
      <c r="AT10" s="85"/>
      <c r="AU10" s="100"/>
      <c r="AW10" s="85"/>
      <c r="AX10" s="100"/>
      <c r="AZ10" s="85"/>
      <c r="BA10" s="100"/>
      <c r="BC10" s="85"/>
      <c r="BD10" s="100"/>
      <c r="BF10" s="85"/>
      <c r="BG10" s="100"/>
      <c r="BI10" s="85"/>
      <c r="BJ10" s="100"/>
      <c r="BL10" s="85"/>
      <c r="BM10" s="100"/>
      <c r="BO10" s="85"/>
      <c r="BP10" s="100"/>
      <c r="BR10" s="85"/>
      <c r="BS10" s="100"/>
      <c r="BU10" s="85"/>
      <c r="BV10" s="100"/>
      <c r="BX10" s="85"/>
      <c r="BY10" s="100"/>
      <c r="CA10" s="85"/>
      <c r="CB10" s="100"/>
      <c r="CD10" s="85"/>
      <c r="CE10" s="100"/>
      <c r="CG10" s="85"/>
      <c r="CH10" s="100"/>
      <c r="CJ10" s="85"/>
      <c r="CK10" s="100"/>
      <c r="CM10" s="85"/>
      <c r="CN10" s="100"/>
      <c r="CP10" s="85"/>
    </row>
    <row r="11" spans="2:94" x14ac:dyDescent="0.2">
      <c r="D11" s="85"/>
      <c r="E11" s="100"/>
      <c r="F11" s="85"/>
      <c r="G11" s="85"/>
      <c r="H11" s="100"/>
      <c r="J11" s="85"/>
      <c r="K11" s="100"/>
      <c r="M11" s="85"/>
      <c r="N11" s="100"/>
      <c r="P11" s="85"/>
      <c r="S11" s="85"/>
      <c r="T11" s="100"/>
      <c r="V11" s="85"/>
      <c r="W11" s="100"/>
      <c r="Y11" s="85"/>
      <c r="Z11" s="100"/>
      <c r="AB11" s="85"/>
      <c r="AC11" s="100"/>
      <c r="AE11" s="85"/>
      <c r="AF11" s="100"/>
      <c r="AH11" s="85"/>
      <c r="AI11" s="100"/>
      <c r="AK11" s="85"/>
      <c r="AL11" s="100"/>
      <c r="AN11" s="85"/>
      <c r="AO11" s="100"/>
      <c r="AQ11" s="85"/>
      <c r="AT11" s="85"/>
      <c r="AW11" s="85"/>
      <c r="AZ11" s="85"/>
      <c r="BC11" s="85"/>
      <c r="BF11" s="85"/>
      <c r="BI11" s="85"/>
      <c r="BL11" s="85"/>
      <c r="BO11" s="85"/>
      <c r="BR11" s="85"/>
      <c r="BU11" s="85"/>
      <c r="BX11" s="85"/>
      <c r="CA11" s="85"/>
      <c r="CD11" s="85"/>
      <c r="CG11" s="85"/>
      <c r="CJ11" s="85"/>
      <c r="CM11" s="85"/>
      <c r="CP11" s="85"/>
    </row>
    <row r="12" spans="2:94" x14ac:dyDescent="0.2">
      <c r="B12" s="100"/>
      <c r="D12" s="85"/>
      <c r="E12" s="100"/>
      <c r="G12" s="85"/>
      <c r="H12" s="100"/>
      <c r="J12" s="85"/>
      <c r="K12" s="100"/>
      <c r="M12" s="85"/>
      <c r="N12" s="100"/>
      <c r="P12" s="85"/>
      <c r="Q12" s="100"/>
      <c r="S12" s="85"/>
      <c r="T12" s="100"/>
      <c r="V12" s="85"/>
      <c r="W12" s="100"/>
      <c r="Y12" s="85"/>
      <c r="Z12" s="100"/>
      <c r="AB12" s="85"/>
      <c r="AC12" s="100"/>
      <c r="AE12" s="85"/>
      <c r="AF12" s="100"/>
      <c r="AH12" s="85"/>
      <c r="AI12" s="100"/>
      <c r="AK12" s="85"/>
      <c r="AL12" s="100"/>
      <c r="AN12" s="85"/>
      <c r="AQ12" s="85"/>
      <c r="AR12" s="100"/>
      <c r="AT12" s="85"/>
      <c r="AU12" s="100"/>
      <c r="AW12" s="85"/>
      <c r="AX12" s="100"/>
      <c r="AZ12" s="85"/>
      <c r="BA12" s="100"/>
      <c r="BC12" s="85"/>
      <c r="BD12" s="100"/>
      <c r="BF12" s="85"/>
      <c r="BG12" s="100"/>
      <c r="BI12" s="85"/>
      <c r="BJ12" s="100"/>
      <c r="BL12" s="85"/>
      <c r="BM12" s="100"/>
      <c r="BO12" s="85"/>
      <c r="BP12" s="100"/>
      <c r="BR12" s="85"/>
      <c r="BS12" s="100"/>
      <c r="BU12" s="85"/>
      <c r="BV12" s="100"/>
      <c r="BX12" s="85"/>
      <c r="BY12" s="100"/>
      <c r="CA12" s="85"/>
      <c r="CB12" s="100"/>
      <c r="CD12" s="85"/>
      <c r="CE12" s="100"/>
      <c r="CG12" s="85"/>
      <c r="CH12" s="100"/>
      <c r="CJ12" s="85"/>
      <c r="CK12" s="100"/>
      <c r="CM12" s="85"/>
      <c r="CN12" s="100"/>
      <c r="CP12" s="85"/>
    </row>
    <row r="14" spans="2:94" x14ac:dyDescent="0.2">
      <c r="F14" s="85"/>
      <c r="G14" s="85"/>
      <c r="H14" s="85"/>
    </row>
    <row r="15" spans="2:94" x14ac:dyDescent="0.2">
      <c r="F15" s="85"/>
      <c r="G15" s="85"/>
      <c r="H15" s="85"/>
    </row>
    <row r="16" spans="2:94" x14ac:dyDescent="0.2">
      <c r="F16" s="85"/>
      <c r="G16" s="85"/>
      <c r="H16" s="85"/>
    </row>
    <row r="17" spans="6:8" x14ac:dyDescent="0.2">
      <c r="F17" s="85"/>
      <c r="G17" s="85"/>
      <c r="H17" s="85"/>
    </row>
    <row r="18" spans="6:8" x14ac:dyDescent="0.2">
      <c r="F18" s="85"/>
    </row>
    <row r="19" spans="6:8" x14ac:dyDescent="0.2">
      <c r="F19" s="85"/>
    </row>
    <row r="20" spans="6:8" x14ac:dyDescent="0.2">
      <c r="F20" s="85"/>
    </row>
    <row r="21" spans="6:8" x14ac:dyDescent="0.2">
      <c r="F21" s="85"/>
    </row>
    <row r="22" spans="6:8" x14ac:dyDescent="0.2">
      <c r="F22" s="85"/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workbookViewId="0"/>
  </sheetViews>
  <sheetFormatPr defaultColWidth="11.42578125" defaultRowHeight="12.7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/>
  <dimension ref="A2:T64"/>
  <sheetViews>
    <sheetView showGridLines="0" topLeftCell="A16" workbookViewId="0">
      <selection activeCell="F25" sqref="F25"/>
    </sheetView>
  </sheetViews>
  <sheetFormatPr defaultColWidth="11.42578125" defaultRowHeight="15" customHeight="1" x14ac:dyDescent="0.2"/>
  <cols>
    <col min="2" max="4" width="12.7109375" customWidth="1"/>
    <col min="5" max="5" width="34.5703125" customWidth="1"/>
    <col min="6" max="6" width="16.7109375" customWidth="1"/>
    <col min="7" max="90" width="12.7109375" customWidth="1"/>
  </cols>
  <sheetData>
    <row r="2" spans="2:19" ht="15" customHeight="1" x14ac:dyDescent="0.2">
      <c r="B2" s="36"/>
      <c r="C2" s="2"/>
      <c r="D2" s="2"/>
      <c r="E2" s="2"/>
      <c r="F2" s="2"/>
      <c r="G2" s="2"/>
      <c r="H2" s="2"/>
      <c r="I2" s="33"/>
      <c r="J2" s="33"/>
      <c r="K2" s="33"/>
      <c r="R2" s="25" t="s">
        <v>27</v>
      </c>
    </row>
    <row r="3" spans="2:19" ht="15" customHeight="1" x14ac:dyDescent="0.25">
      <c r="B3" s="2"/>
      <c r="C3" s="3" t="s">
        <v>0</v>
      </c>
      <c r="D3" s="4"/>
      <c r="E3" s="3" t="s">
        <v>1</v>
      </c>
      <c r="F3" s="5"/>
      <c r="G3" s="6"/>
      <c r="H3" s="2"/>
      <c r="I3" s="33"/>
      <c r="J3" s="33"/>
      <c r="K3" s="33"/>
      <c r="R3" s="25" t="s">
        <v>28</v>
      </c>
    </row>
    <row r="4" spans="2:19" ht="15" customHeight="1" x14ac:dyDescent="0.2">
      <c r="B4" s="2"/>
      <c r="C4" s="2"/>
      <c r="D4" s="2"/>
      <c r="E4" s="2"/>
      <c r="F4" s="2"/>
      <c r="G4" s="2"/>
      <c r="H4" s="2"/>
      <c r="I4" s="33"/>
      <c r="J4" s="33"/>
      <c r="K4" s="33"/>
    </row>
    <row r="5" spans="2:19" ht="15" customHeight="1" x14ac:dyDescent="0.2">
      <c r="B5" s="2"/>
      <c r="C5" s="2"/>
      <c r="D5" s="2"/>
      <c r="E5" s="2"/>
      <c r="F5" s="2"/>
      <c r="G5" s="2"/>
      <c r="H5" s="2"/>
      <c r="I5" s="33"/>
      <c r="J5" s="33"/>
      <c r="K5" s="33"/>
      <c r="M5" s="37"/>
      <c r="N5" s="37"/>
    </row>
    <row r="6" spans="2:19" ht="15" customHeight="1" x14ac:dyDescent="0.2">
      <c r="B6" s="2"/>
      <c r="C6" s="2"/>
      <c r="D6" s="2" t="s">
        <v>2</v>
      </c>
      <c r="E6" s="2"/>
      <c r="F6" s="7"/>
      <c r="G6" s="2"/>
      <c r="H6" s="8"/>
      <c r="I6" s="109"/>
      <c r="J6" s="33"/>
      <c r="K6" s="33"/>
      <c r="R6" t="s">
        <v>12</v>
      </c>
    </row>
    <row r="7" spans="2:19" ht="15" customHeight="1" x14ac:dyDescent="0.2">
      <c r="B7" s="2"/>
      <c r="C7" s="2"/>
      <c r="D7" s="2"/>
      <c r="E7" s="2"/>
      <c r="F7" s="7"/>
      <c r="G7" s="2"/>
      <c r="H7" s="2"/>
      <c r="I7" s="33"/>
      <c r="J7" s="33"/>
      <c r="K7" s="33"/>
    </row>
    <row r="8" spans="2:19" ht="15" customHeight="1" x14ac:dyDescent="0.2">
      <c r="B8" s="2"/>
      <c r="C8" s="2"/>
      <c r="D8" s="2"/>
      <c r="E8" s="2"/>
      <c r="F8" s="2"/>
      <c r="G8" s="2"/>
      <c r="H8" s="2"/>
      <c r="I8" s="33"/>
      <c r="J8" s="33"/>
      <c r="K8" s="33"/>
      <c r="R8" t="s">
        <v>13</v>
      </c>
      <c r="S8" t="s">
        <v>56</v>
      </c>
    </row>
    <row r="9" spans="2:19" ht="15" customHeight="1" x14ac:dyDescent="0.2">
      <c r="B9" s="2"/>
      <c r="C9" s="2"/>
      <c r="D9" s="2" t="s">
        <v>3</v>
      </c>
      <c r="E9" s="2"/>
      <c r="F9" s="2"/>
      <c r="G9" s="2"/>
      <c r="H9" s="2"/>
      <c r="I9" s="33"/>
      <c r="J9" s="33"/>
      <c r="K9" s="33"/>
      <c r="R9" t="s">
        <v>14</v>
      </c>
      <c r="S9" s="9" t="s">
        <v>38</v>
      </c>
    </row>
    <row r="10" spans="2:19" ht="15" customHeight="1" x14ac:dyDescent="0.2">
      <c r="B10" s="2"/>
      <c r="C10" s="2"/>
      <c r="D10" s="2"/>
      <c r="E10" s="2"/>
      <c r="F10" s="2"/>
      <c r="G10" s="2"/>
      <c r="H10" s="2"/>
      <c r="I10" s="33"/>
      <c r="J10" s="33"/>
      <c r="K10" s="33"/>
      <c r="R10" t="s">
        <v>15</v>
      </c>
      <c r="S10" s="9"/>
    </row>
    <row r="11" spans="2:19" ht="15" customHeight="1" x14ac:dyDescent="0.2">
      <c r="B11" s="2"/>
      <c r="C11" s="2"/>
      <c r="D11" s="2"/>
      <c r="E11" s="2"/>
      <c r="F11" s="2"/>
      <c r="G11" s="2"/>
      <c r="H11" s="2"/>
      <c r="I11" s="33"/>
      <c r="J11" s="33"/>
      <c r="K11" s="33"/>
      <c r="R11" t="s">
        <v>16</v>
      </c>
      <c r="S11" s="9" t="s">
        <v>38</v>
      </c>
    </row>
    <row r="12" spans="2:19" ht="15" customHeight="1" x14ac:dyDescent="0.2">
      <c r="B12" s="2"/>
      <c r="C12" s="2"/>
      <c r="D12" s="2"/>
      <c r="E12" s="2"/>
      <c r="F12" s="2"/>
      <c r="G12" s="2"/>
      <c r="H12" s="2"/>
      <c r="I12" s="33"/>
      <c r="J12" s="33"/>
      <c r="K12" s="33"/>
      <c r="R12" t="s">
        <v>17</v>
      </c>
      <c r="S12" s="9" t="s">
        <v>38</v>
      </c>
    </row>
    <row r="13" spans="2:19" ht="15" customHeight="1" x14ac:dyDescent="0.2">
      <c r="B13" s="2"/>
      <c r="C13" s="2"/>
      <c r="D13" s="2"/>
      <c r="E13" s="2"/>
      <c r="F13" s="2"/>
      <c r="G13" s="2"/>
      <c r="H13" s="2"/>
      <c r="I13" s="33"/>
      <c r="J13" s="33"/>
      <c r="K13" s="33"/>
      <c r="R13" t="s">
        <v>34</v>
      </c>
      <c r="S13" t="s">
        <v>52</v>
      </c>
    </row>
    <row r="14" spans="2:19" ht="15" customHeight="1" x14ac:dyDescent="0.2">
      <c r="B14" s="2"/>
      <c r="C14" s="2"/>
      <c r="D14" s="2"/>
      <c r="E14" s="2"/>
      <c r="F14" s="2"/>
      <c r="G14" s="2"/>
      <c r="H14" s="2"/>
      <c r="I14" s="33"/>
      <c r="J14" s="33"/>
      <c r="K14" s="33"/>
    </row>
    <row r="15" spans="2:19" ht="15" customHeight="1" x14ac:dyDescent="0.2">
      <c r="B15" s="2"/>
      <c r="C15" s="2"/>
      <c r="D15" s="2"/>
      <c r="E15" s="2"/>
      <c r="F15" s="2"/>
      <c r="G15" s="2"/>
      <c r="H15" s="2"/>
      <c r="I15" s="33"/>
      <c r="J15" s="33"/>
      <c r="K15" s="33"/>
    </row>
    <row r="16" spans="2:19" ht="15" customHeight="1" x14ac:dyDescent="0.2">
      <c r="B16" s="2"/>
      <c r="C16" s="2"/>
      <c r="D16" s="2"/>
      <c r="E16" s="2"/>
      <c r="F16" s="2"/>
      <c r="G16" s="2"/>
      <c r="H16" s="2"/>
      <c r="I16" s="33"/>
      <c r="J16" s="33"/>
      <c r="K16" s="33"/>
      <c r="L16" s="10"/>
      <c r="R16" t="s">
        <v>31</v>
      </c>
      <c r="S16" s="34" t="s">
        <v>38</v>
      </c>
    </row>
    <row r="17" spans="2:20" ht="15" customHeight="1" x14ac:dyDescent="0.2">
      <c r="I17" s="33"/>
      <c r="J17" s="33"/>
      <c r="K17" s="33"/>
      <c r="L17" s="10"/>
      <c r="R17" t="s">
        <v>32</v>
      </c>
      <c r="S17" t="s">
        <v>18</v>
      </c>
    </row>
    <row r="18" spans="2:20" ht="15" customHeight="1" x14ac:dyDescent="0.2">
      <c r="L18" s="10"/>
    </row>
    <row r="19" spans="2:20" ht="15" customHeight="1" x14ac:dyDescent="0.2">
      <c r="B19" s="10"/>
      <c r="C19" s="13" t="s">
        <v>5</v>
      </c>
      <c r="D19" s="14"/>
      <c r="E19" s="103" t="s">
        <v>74</v>
      </c>
      <c r="F19" s="11" t="s">
        <v>86</v>
      </c>
      <c r="G19" s="10"/>
      <c r="H19" s="10"/>
      <c r="I19" s="10"/>
      <c r="K19" s="10"/>
      <c r="R19" t="s">
        <v>26</v>
      </c>
      <c r="T19">
        <f>Spezifikation!E8</f>
        <v>25</v>
      </c>
    </row>
    <row r="20" spans="2:20" ht="15" customHeight="1" thickBot="1" x14ac:dyDescent="0.25">
      <c r="B20" s="16"/>
      <c r="C20" s="15"/>
      <c r="D20" s="16"/>
      <c r="E20" s="108" t="s">
        <v>75</v>
      </c>
      <c r="F20" s="12"/>
      <c r="G20" s="10"/>
      <c r="O20" t="s">
        <v>19</v>
      </c>
      <c r="P20">
        <f>Spezifikation!G8</f>
        <v>38</v>
      </c>
    </row>
    <row r="21" spans="2:20" ht="15" customHeight="1" x14ac:dyDescent="0.2">
      <c r="B21" s="14"/>
      <c r="C21" s="17"/>
      <c r="D21" s="21"/>
      <c r="E21" s="104"/>
      <c r="F21" s="10"/>
      <c r="G21" s="10"/>
    </row>
    <row r="22" spans="2:20" ht="15.75" customHeight="1" x14ac:dyDescent="0.2">
      <c r="B22" s="29" t="s">
        <v>6</v>
      </c>
      <c r="C22" s="27" t="s">
        <v>76</v>
      </c>
      <c r="D22" s="26" t="s">
        <v>7</v>
      </c>
      <c r="E22" s="105" t="s">
        <v>8</v>
      </c>
      <c r="F22" s="28" t="s">
        <v>8</v>
      </c>
      <c r="G22" s="10"/>
      <c r="N22" t="s">
        <v>21</v>
      </c>
      <c r="P22" t="e">
        <f>Spezifikation!#REF!</f>
        <v>#REF!</v>
      </c>
    </row>
    <row r="23" spans="2:20" ht="20.100000000000001" customHeight="1" x14ac:dyDescent="0.2">
      <c r="B23" s="29"/>
      <c r="C23" s="27"/>
      <c r="D23" s="26"/>
      <c r="E23" s="105"/>
      <c r="F23" s="28"/>
      <c r="G23" s="10"/>
    </row>
    <row r="24" spans="2:20" ht="20.100000000000001" customHeight="1" thickBot="1" x14ac:dyDescent="0.25">
      <c r="B24" s="32" t="s">
        <v>9</v>
      </c>
      <c r="C24" s="31" t="s">
        <v>77</v>
      </c>
      <c r="D24" s="30" t="s">
        <v>10</v>
      </c>
      <c r="E24" s="105" t="str">
        <f>Spezifikation!I8</f>
        <v>[mV]</v>
      </c>
      <c r="F24" s="113" t="s">
        <v>11</v>
      </c>
      <c r="G24" s="10"/>
      <c r="N24" t="s">
        <v>22</v>
      </c>
      <c r="P24" t="e">
        <f>Spezifikation!#REF!</f>
        <v>#REF!</v>
      </c>
    </row>
    <row r="25" spans="2:20" ht="20.100000000000001" customHeight="1" thickBot="1" x14ac:dyDescent="0.25">
      <c r="B25" s="114">
        <f>Messblatt!K7</f>
        <v>49.888200809523809</v>
      </c>
      <c r="C25" s="75"/>
      <c r="D25" s="77">
        <f>Messblatt!L7</f>
        <v>998.78070680952374</v>
      </c>
      <c r="E25" s="10">
        <f>1013*F25/D25*1000</f>
        <v>7.7328783125359219</v>
      </c>
      <c r="F25" s="18">
        <f>Messblatt!M7</f>
        <v>7.6243333333333319E-3</v>
      </c>
      <c r="G25" s="18"/>
      <c r="H25" s="18"/>
      <c r="I25" s="18"/>
      <c r="J25" s="18"/>
      <c r="K25" s="18"/>
      <c r="L25" s="18"/>
    </row>
    <row r="26" spans="2:20" ht="20.100000000000001" customHeight="1" thickBot="1" x14ac:dyDescent="0.25">
      <c r="B26" s="114">
        <f>Messblatt!K8</f>
        <v>45.167634190476193</v>
      </c>
      <c r="C26" s="101"/>
      <c r="D26" s="77">
        <f>Messblatt!L8</f>
        <v>998.11833709523819</v>
      </c>
      <c r="E26" s="10">
        <f t="shared" ref="E26:E35" si="0">1013*F26/D26*1000</f>
        <v>7.6664830224275757</v>
      </c>
      <c r="F26" s="18">
        <f>Messblatt!M8</f>
        <v>7.5538571428571443E-3</v>
      </c>
      <c r="G26" s="18"/>
      <c r="H26" s="18"/>
      <c r="I26" s="18"/>
      <c r="J26" s="18"/>
      <c r="K26" s="18"/>
      <c r="L26" s="18"/>
      <c r="N26" t="s">
        <v>23</v>
      </c>
      <c r="P26" t="e">
        <f>Spezifikation!#REF!</f>
        <v>#REF!</v>
      </c>
    </row>
    <row r="27" spans="2:20" ht="20.100000000000001" customHeight="1" thickBot="1" x14ac:dyDescent="0.25">
      <c r="B27" s="114">
        <f>Messblatt!K9</f>
        <v>40.322132571428575</v>
      </c>
      <c r="C27" s="76"/>
      <c r="D27" s="77">
        <f>Messblatt!L9</f>
        <v>997.20788166666694</v>
      </c>
      <c r="E27" s="10">
        <f t="shared" si="0"/>
        <v>7.5826861379340169</v>
      </c>
      <c r="F27" s="18">
        <f>Messblatt!M9</f>
        <v>7.4644761904761898E-3</v>
      </c>
      <c r="G27" s="18"/>
      <c r="H27" s="18"/>
      <c r="I27" s="18"/>
      <c r="J27" s="18"/>
      <c r="K27" s="18"/>
      <c r="L27" s="18"/>
    </row>
    <row r="28" spans="2:20" ht="20.100000000000001" customHeight="1" thickBot="1" x14ac:dyDescent="0.25">
      <c r="B28" s="114">
        <f>Messblatt!K10</f>
        <v>35.403038619047621</v>
      </c>
      <c r="C28" s="76"/>
      <c r="D28" s="77">
        <f>Messblatt!L10</f>
        <v>996.67720538095227</v>
      </c>
      <c r="E28" s="10">
        <f t="shared" si="0"/>
        <v>7.5236597188866039</v>
      </c>
      <c r="F28" s="18">
        <f>Messblatt!M10</f>
        <v>7.4024285714285702E-3</v>
      </c>
      <c r="G28" s="18"/>
      <c r="H28" s="18"/>
      <c r="I28" s="18"/>
      <c r="J28" s="18"/>
      <c r="K28" s="18"/>
      <c r="L28" s="18"/>
      <c r="N28" t="s">
        <v>25</v>
      </c>
      <c r="P28">
        <f>Spezifikation!E12</f>
        <v>0</v>
      </c>
    </row>
    <row r="29" spans="2:20" ht="20.100000000000001" customHeight="1" thickBot="1" x14ac:dyDescent="0.25">
      <c r="B29" s="114">
        <f>Messblatt!K11</f>
        <v>30.49292776190476</v>
      </c>
      <c r="C29" s="76"/>
      <c r="D29" s="77">
        <f>Messblatt!L11</f>
        <v>996.04944228571412</v>
      </c>
      <c r="E29" s="10">
        <f t="shared" si="0"/>
        <v>7.49716455268746</v>
      </c>
      <c r="F29" s="18">
        <f>Messblatt!M11</f>
        <v>7.3717142857142844E-3</v>
      </c>
      <c r="G29" s="18"/>
      <c r="H29" s="18"/>
      <c r="I29" s="18"/>
      <c r="J29" s="18"/>
      <c r="K29" s="18"/>
      <c r="L29" s="18"/>
      <c r="O29" t="s">
        <v>19</v>
      </c>
      <c r="P29">
        <f>Spezifikation!G12</f>
        <v>0</v>
      </c>
    </row>
    <row r="30" spans="2:20" ht="20.100000000000001" customHeight="1" thickBot="1" x14ac:dyDescent="0.25">
      <c r="B30" s="114">
        <f>Messblatt!K12</f>
        <v>25.54915304761905</v>
      </c>
      <c r="C30" s="76"/>
      <c r="D30" s="77">
        <f>Messblatt!L12</f>
        <v>995.695151333333</v>
      </c>
      <c r="E30" s="10">
        <f t="shared" si="0"/>
        <v>7.5116047502651355</v>
      </c>
      <c r="F30" s="18">
        <f>Messblatt!M12</f>
        <v>7.3832857142857129E-3</v>
      </c>
      <c r="G30" s="18"/>
      <c r="H30" s="18"/>
      <c r="I30" s="18"/>
      <c r="J30" s="18"/>
      <c r="K30" s="18"/>
      <c r="L30" s="18"/>
    </row>
    <row r="31" spans="2:20" ht="20.100000000000001" customHeight="1" thickBot="1" x14ac:dyDescent="0.25">
      <c r="B31" s="114">
        <f>Messblatt!K13</f>
        <v>20.619597904761907</v>
      </c>
      <c r="C31" s="76"/>
      <c r="D31" s="77">
        <f>Messblatt!L13</f>
        <v>995.65958938095253</v>
      </c>
      <c r="E31" s="10">
        <f t="shared" si="0"/>
        <v>7.5503410566903666</v>
      </c>
      <c r="F31" s="18">
        <f>Messblatt!M13</f>
        <v>7.4210952380952388E-3</v>
      </c>
      <c r="G31" s="18"/>
      <c r="H31" s="18"/>
      <c r="I31" s="18"/>
      <c r="J31" s="18"/>
      <c r="K31" s="18"/>
      <c r="L31" s="18"/>
    </row>
    <row r="32" spans="2:20" ht="20.100000000000001" customHeight="1" thickBot="1" x14ac:dyDescent="0.25">
      <c r="B32" s="114">
        <f>Messblatt!K14</f>
        <v>15.699361238095234</v>
      </c>
      <c r="C32" s="76"/>
      <c r="D32" s="77">
        <f>Messblatt!L14</f>
        <v>995.68402723809538</v>
      </c>
      <c r="E32" s="10">
        <f t="shared" si="0"/>
        <v>7.4446377585500532</v>
      </c>
      <c r="F32" s="18">
        <f>Messblatt!M14</f>
        <v>7.3173809523809519E-3</v>
      </c>
      <c r="G32" s="18"/>
      <c r="H32" s="18"/>
      <c r="I32" s="18"/>
      <c r="J32" s="18"/>
      <c r="K32" s="18"/>
      <c r="L32" s="18"/>
    </row>
    <row r="33" spans="2:12" ht="20.100000000000001" customHeight="1" thickBot="1" x14ac:dyDescent="0.25">
      <c r="B33" s="114">
        <f>Messblatt!K15</f>
        <v>10.741406428571429</v>
      </c>
      <c r="C33" s="76"/>
      <c r="D33" s="77">
        <f>Messblatt!L15</f>
        <v>995.89102752380961</v>
      </c>
      <c r="E33" s="10">
        <f t="shared" si="0"/>
        <v>7.3970750922440596</v>
      </c>
      <c r="F33" s="18">
        <f>Messblatt!M15</f>
        <v>7.2721428571428581E-3</v>
      </c>
      <c r="G33" s="18"/>
      <c r="H33" s="18"/>
      <c r="I33" s="18"/>
      <c r="J33" s="18"/>
      <c r="K33" s="18"/>
      <c r="L33" s="18"/>
    </row>
    <row r="34" spans="2:12" ht="20.100000000000001" customHeight="1" thickBot="1" x14ac:dyDescent="0.25">
      <c r="B34" s="114">
        <f>Messblatt!K16</f>
        <v>5.7755830952380949</v>
      </c>
      <c r="C34" s="76"/>
      <c r="D34" s="77">
        <f>Messblatt!L16</f>
        <v>995.89616233333334</v>
      </c>
      <c r="E34" s="10">
        <f t="shared" si="0"/>
        <v>7.4071602594663108</v>
      </c>
      <c r="F34" s="18">
        <f>Messblatt!M16</f>
        <v>7.2820952380952386E-3</v>
      </c>
      <c r="G34" s="18"/>
      <c r="H34" s="18"/>
      <c r="I34" s="18"/>
      <c r="J34" s="18"/>
      <c r="K34" s="18"/>
      <c r="L34" s="18"/>
    </row>
    <row r="35" spans="2:12" ht="20.100000000000001" customHeight="1" x14ac:dyDescent="0.2">
      <c r="B35" s="114">
        <f>Messblatt!K17</f>
        <v>0.83779804761904753</v>
      </c>
      <c r="C35" s="76"/>
      <c r="D35" s="77">
        <f>Messblatt!L17</f>
        <v>995.89987123809533</v>
      </c>
      <c r="E35" s="10">
        <f t="shared" si="0"/>
        <v>7.4336759810776503</v>
      </c>
      <c r="F35" s="18">
        <f>Messblatt!M17</f>
        <v>7.3081904761904777E-3</v>
      </c>
      <c r="G35" s="18"/>
      <c r="H35" s="18"/>
      <c r="I35" s="18"/>
      <c r="J35" s="18"/>
      <c r="K35" s="18"/>
      <c r="L35" s="18"/>
    </row>
    <row r="36" spans="2:12" ht="20.100000000000001" customHeight="1" x14ac:dyDescent="0.2">
      <c r="B36" s="110"/>
      <c r="C36" s="76"/>
      <c r="D36" s="78"/>
      <c r="E36" s="107"/>
      <c r="F36" s="19"/>
      <c r="G36" s="10"/>
    </row>
    <row r="37" spans="2:12" ht="20.100000000000001" customHeight="1" x14ac:dyDescent="0.2">
      <c r="B37" s="110"/>
      <c r="C37" s="76"/>
      <c r="D37" s="78"/>
      <c r="E37" s="107"/>
      <c r="F37" s="19"/>
      <c r="G37" s="10"/>
    </row>
    <row r="38" spans="2:12" ht="20.100000000000001" customHeight="1" x14ac:dyDescent="0.2">
      <c r="B38" s="110"/>
      <c r="C38" s="76"/>
      <c r="D38" s="78"/>
      <c r="E38" s="107"/>
      <c r="F38" s="19"/>
      <c r="G38" s="10"/>
    </row>
    <row r="39" spans="2:12" ht="20.100000000000001" customHeight="1" x14ac:dyDescent="0.2">
      <c r="B39" s="110"/>
      <c r="C39" s="76"/>
      <c r="D39" s="78"/>
      <c r="E39" s="107"/>
      <c r="F39" s="19"/>
      <c r="G39" s="10"/>
    </row>
    <row r="40" spans="2:12" ht="20.100000000000001" customHeight="1" x14ac:dyDescent="0.2">
      <c r="B40" s="110"/>
      <c r="C40" s="76"/>
      <c r="D40" s="78"/>
      <c r="E40" s="107"/>
      <c r="F40" s="19"/>
      <c r="G40" s="10"/>
    </row>
    <row r="41" spans="2:12" ht="20.100000000000001" customHeight="1" x14ac:dyDescent="0.2">
      <c r="B41" s="110"/>
      <c r="C41" s="76"/>
      <c r="D41" s="78"/>
      <c r="E41" s="107"/>
      <c r="F41" s="19"/>
      <c r="G41" s="10"/>
    </row>
    <row r="42" spans="2:12" ht="20.100000000000001" customHeight="1" x14ac:dyDescent="0.2">
      <c r="B42" s="110"/>
      <c r="C42" s="76"/>
      <c r="D42" s="78"/>
      <c r="E42" s="107"/>
      <c r="F42" s="19"/>
      <c r="G42" s="10"/>
    </row>
    <row r="43" spans="2:12" ht="20.100000000000001" customHeight="1" x14ac:dyDescent="0.2">
      <c r="B43" s="110"/>
      <c r="C43" s="76"/>
      <c r="D43" s="78"/>
      <c r="E43" s="107"/>
      <c r="F43" s="19"/>
      <c r="G43" s="10"/>
    </row>
    <row r="44" spans="2:12" ht="20.100000000000001" customHeight="1" x14ac:dyDescent="0.2">
      <c r="B44" s="110"/>
      <c r="C44" s="76"/>
      <c r="D44" s="78"/>
      <c r="E44" s="107"/>
      <c r="F44" s="19"/>
      <c r="G44" s="10"/>
    </row>
    <row r="45" spans="2:12" ht="15" customHeight="1" x14ac:dyDescent="0.2">
      <c r="B45" s="110"/>
      <c r="C45" s="76"/>
      <c r="D45" s="78"/>
      <c r="E45" s="107"/>
      <c r="F45" s="19"/>
      <c r="G45" s="10"/>
    </row>
    <row r="46" spans="2:12" ht="15" customHeight="1" x14ac:dyDescent="0.2">
      <c r="B46" s="110"/>
      <c r="C46" s="76"/>
      <c r="D46" s="78"/>
      <c r="E46" s="107"/>
      <c r="F46" s="19"/>
    </row>
    <row r="47" spans="2:12" ht="15" customHeight="1" x14ac:dyDescent="0.2">
      <c r="B47" s="110"/>
      <c r="C47" s="76"/>
      <c r="D47" s="78"/>
      <c r="E47" s="107"/>
      <c r="F47" s="19"/>
    </row>
    <row r="49" spans="1:11" ht="15" customHeight="1" x14ac:dyDescent="0.2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</row>
    <row r="50" spans="1:11" ht="15" customHeight="1" x14ac:dyDescent="0.2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</row>
    <row r="51" spans="1:11" ht="15" customHeight="1" x14ac:dyDescent="0.2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</row>
    <row r="52" spans="1:11" ht="15" customHeight="1" x14ac:dyDescent="0.2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</row>
    <row r="53" spans="1:11" ht="15" customHeight="1" x14ac:dyDescent="0.2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</row>
    <row r="54" spans="1:11" ht="15" customHeight="1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</row>
    <row r="55" spans="1:11" ht="15" customHeight="1" x14ac:dyDescent="0.2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</row>
    <row r="56" spans="1:11" ht="15" customHeight="1" x14ac:dyDescent="0.2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</row>
    <row r="57" spans="1:11" ht="15" customHeight="1" x14ac:dyDescent="0.2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</row>
    <row r="58" spans="1:11" ht="15" customHeight="1" x14ac:dyDescent="0.2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</row>
    <row r="59" spans="1:11" ht="15" customHeight="1" x14ac:dyDescent="0.2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</row>
    <row r="60" spans="1:11" ht="15" customHeight="1" x14ac:dyDescent="0.2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</row>
    <row r="61" spans="1:11" ht="15" customHeight="1" x14ac:dyDescent="0.2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</row>
    <row r="62" spans="1:11" ht="15" customHeight="1" x14ac:dyDescent="0.2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</row>
    <row r="63" spans="1:11" ht="15" customHeight="1" x14ac:dyDescent="0.2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</row>
    <row r="64" spans="1:11" ht="15" customHeight="1" x14ac:dyDescent="0.2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</row>
  </sheetData>
  <phoneticPr fontId="1" type="noConversion"/>
  <conditionalFormatting sqref="E36:E47">
    <cfRule type="cellIs" dxfId="71" priority="1" stopIfTrue="1" operator="lessThan">
      <formula>$T$19</formula>
    </cfRule>
    <cfRule type="cellIs" dxfId="70" priority="2" stopIfTrue="1" operator="greaterThan">
      <formula>$P$20</formula>
    </cfRule>
  </conditionalFormatting>
  <conditionalFormatting sqref="B2:K16">
    <cfRule type="expression" dxfId="69" priority="3" stopIfTrue="1">
      <formula>($S$11-$S$12)&lt;0</formula>
    </cfRule>
    <cfRule type="expression" dxfId="68" priority="4" stopIfTrue="1">
      <formula>($S$11-$S$12)&gt;0</formula>
    </cfRule>
  </conditionalFormatting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5122" r:id="rId4" name="TextBox1">
          <controlPr defaultSize="0" autoLine="0" linkedCell="S11" r:id="rId5">
            <anchor moveWithCells="1">
              <from>
                <xdr:col>4</xdr:col>
                <xdr:colOff>828675</xdr:colOff>
                <xdr:row>4</xdr:row>
                <xdr:rowOff>180975</xdr:rowOff>
              </from>
              <to>
                <xdr:col>4</xdr:col>
                <xdr:colOff>1743075</xdr:colOff>
                <xdr:row>6</xdr:row>
                <xdr:rowOff>9525</xdr:rowOff>
              </to>
            </anchor>
          </controlPr>
        </control>
      </mc:Choice>
      <mc:Fallback>
        <control shapeId="5122" r:id="rId4" name="TextBox1"/>
      </mc:Fallback>
    </mc:AlternateContent>
    <mc:AlternateContent xmlns:mc="http://schemas.openxmlformats.org/markup-compatibility/2006">
      <mc:Choice Requires="x14">
        <control shapeId="5124" r:id="rId6" name="TextBox2">
          <controlPr defaultSize="0" autoLine="0" linkedCell="S9" r:id="rId7">
            <anchor moveWithCells="1">
              <from>
                <xdr:col>5</xdr:col>
                <xdr:colOff>219075</xdr:colOff>
                <xdr:row>1</xdr:row>
                <xdr:rowOff>180975</xdr:rowOff>
              </from>
              <to>
                <xdr:col>5</xdr:col>
                <xdr:colOff>1066800</xdr:colOff>
                <xdr:row>3</xdr:row>
                <xdr:rowOff>28575</xdr:rowOff>
              </to>
            </anchor>
          </controlPr>
        </control>
      </mc:Choice>
      <mc:Fallback>
        <control shapeId="5124" r:id="rId6" name="TextBox2"/>
      </mc:Fallback>
    </mc:AlternateContent>
    <mc:AlternateContent xmlns:mc="http://schemas.openxmlformats.org/markup-compatibility/2006">
      <mc:Choice Requires="x14">
        <control shapeId="5125" r:id="rId8" name="TextBox4">
          <controlPr defaultSize="0" autoLine="0" autoPict="0" linkedCell="S8" r:id="rId9">
            <anchor moveWithCells="1">
              <from>
                <xdr:col>2</xdr:col>
                <xdr:colOff>571500</xdr:colOff>
                <xdr:row>1</xdr:row>
                <xdr:rowOff>171450</xdr:rowOff>
              </from>
              <to>
                <xdr:col>3</xdr:col>
                <xdr:colOff>809625</xdr:colOff>
                <xdr:row>3</xdr:row>
                <xdr:rowOff>19050</xdr:rowOff>
              </to>
            </anchor>
          </controlPr>
        </control>
      </mc:Choice>
      <mc:Fallback>
        <control shapeId="5125" r:id="rId8" name="TextBox4"/>
      </mc:Fallback>
    </mc:AlternateContent>
    <mc:AlternateContent xmlns:mc="http://schemas.openxmlformats.org/markup-compatibility/2006">
      <mc:Choice Requires="x14">
        <control shapeId="5126" r:id="rId10" name="TextBox5">
          <controlPr defaultSize="0" autoLine="0" autoPict="0" linkedCell="S16" r:id="rId11">
            <anchor moveWithCells="1">
              <from>
                <xdr:col>4</xdr:col>
                <xdr:colOff>0</xdr:colOff>
                <xdr:row>8</xdr:row>
                <xdr:rowOff>0</xdr:rowOff>
              </from>
              <to>
                <xdr:col>7</xdr:col>
                <xdr:colOff>123825</xdr:colOff>
                <xdr:row>11</xdr:row>
                <xdr:rowOff>0</xdr:rowOff>
              </to>
            </anchor>
          </controlPr>
        </control>
      </mc:Choice>
      <mc:Fallback>
        <control shapeId="5126" r:id="rId10" name="TextBox5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4"/>
  <dimension ref="A2:T64"/>
  <sheetViews>
    <sheetView showGridLines="0" topLeftCell="A10" workbookViewId="0">
      <selection activeCell="G31" sqref="G31"/>
    </sheetView>
  </sheetViews>
  <sheetFormatPr defaultColWidth="11.42578125" defaultRowHeight="15" customHeight="1" x14ac:dyDescent="0.2"/>
  <cols>
    <col min="2" max="4" width="12.7109375" customWidth="1"/>
    <col min="5" max="5" width="34.5703125" customWidth="1"/>
    <col min="6" max="6" width="16.7109375" customWidth="1"/>
    <col min="7" max="90" width="12.7109375" customWidth="1"/>
  </cols>
  <sheetData>
    <row r="2" spans="2:19" ht="15" customHeight="1" x14ac:dyDescent="0.2">
      <c r="B2" s="2"/>
      <c r="C2" s="2"/>
      <c r="D2" s="2"/>
      <c r="E2" s="2"/>
      <c r="F2" s="2"/>
      <c r="G2" s="2"/>
      <c r="H2" s="2"/>
      <c r="I2" s="33"/>
      <c r="J2" s="33"/>
      <c r="K2" s="33"/>
      <c r="R2" s="25" t="s">
        <v>27</v>
      </c>
    </row>
    <row r="3" spans="2:19" ht="15" customHeight="1" x14ac:dyDescent="0.25">
      <c r="B3" s="2"/>
      <c r="C3" s="3" t="s">
        <v>0</v>
      </c>
      <c r="D3" s="4"/>
      <c r="E3" s="3" t="s">
        <v>1</v>
      </c>
      <c r="F3" s="5"/>
      <c r="G3" s="6"/>
      <c r="H3" s="2"/>
      <c r="I3" s="33"/>
      <c r="J3" s="33"/>
      <c r="K3" s="33"/>
      <c r="R3" s="25" t="s">
        <v>28</v>
      </c>
    </row>
    <row r="4" spans="2:19" ht="15" customHeight="1" x14ac:dyDescent="0.2">
      <c r="B4" s="2"/>
      <c r="C4" s="2"/>
      <c r="D4" s="2"/>
      <c r="E4" s="2"/>
      <c r="F4" s="2"/>
      <c r="G4" s="2"/>
      <c r="H4" s="2"/>
      <c r="I4" s="33"/>
      <c r="J4" s="33"/>
      <c r="K4" s="33"/>
    </row>
    <row r="5" spans="2:19" ht="15" customHeight="1" x14ac:dyDescent="0.2">
      <c r="B5" s="2"/>
      <c r="C5" s="2"/>
      <c r="D5" s="2"/>
      <c r="E5" s="2"/>
      <c r="F5" s="2"/>
      <c r="G5" s="2"/>
      <c r="H5" s="2"/>
      <c r="I5" s="33"/>
      <c r="J5" s="33"/>
      <c r="K5" s="33"/>
    </row>
    <row r="6" spans="2:19" ht="15" customHeight="1" x14ac:dyDescent="0.2">
      <c r="B6" s="2"/>
      <c r="C6" s="2"/>
      <c r="D6" s="2" t="s">
        <v>2</v>
      </c>
      <c r="E6" s="2"/>
      <c r="F6" s="7"/>
      <c r="G6" s="2"/>
      <c r="H6" s="8"/>
      <c r="I6" s="109"/>
      <c r="J6" s="33"/>
      <c r="K6" s="33"/>
      <c r="R6" t="s">
        <v>12</v>
      </c>
    </row>
    <row r="7" spans="2:19" ht="15" customHeight="1" x14ac:dyDescent="0.2">
      <c r="B7" s="2"/>
      <c r="C7" s="2"/>
      <c r="D7" s="2"/>
      <c r="E7" s="2"/>
      <c r="F7" s="7"/>
      <c r="G7" s="2"/>
      <c r="H7" s="2"/>
      <c r="I7" s="33"/>
      <c r="J7" s="33"/>
      <c r="K7" s="33"/>
    </row>
    <row r="8" spans="2:19" ht="15" customHeight="1" x14ac:dyDescent="0.2">
      <c r="B8" s="2"/>
      <c r="C8" s="2"/>
      <c r="D8" s="2"/>
      <c r="E8" s="2"/>
      <c r="F8" s="2"/>
      <c r="G8" s="2"/>
      <c r="H8" s="2"/>
      <c r="I8" s="33"/>
      <c r="J8" s="33"/>
      <c r="K8" s="33"/>
      <c r="R8" t="s">
        <v>13</v>
      </c>
      <c r="S8" t="s">
        <v>57</v>
      </c>
    </row>
    <row r="9" spans="2:19" ht="15" customHeight="1" x14ac:dyDescent="0.2">
      <c r="B9" s="2"/>
      <c r="C9" s="2"/>
      <c r="D9" s="2" t="s">
        <v>3</v>
      </c>
      <c r="E9" s="2"/>
      <c r="F9" s="2"/>
      <c r="G9" s="2"/>
      <c r="H9" s="2"/>
      <c r="I9" s="33"/>
      <c r="J9" s="33"/>
      <c r="K9" s="33"/>
      <c r="R9" t="s">
        <v>14</v>
      </c>
      <c r="S9" s="9" t="s">
        <v>38</v>
      </c>
    </row>
    <row r="10" spans="2:19" ht="15" customHeight="1" x14ac:dyDescent="0.2">
      <c r="B10" s="2"/>
      <c r="C10" s="2"/>
      <c r="D10" s="2"/>
      <c r="E10" s="2"/>
      <c r="F10" s="2"/>
      <c r="G10" s="2"/>
      <c r="H10" s="2"/>
      <c r="I10" s="33"/>
      <c r="J10" s="33"/>
      <c r="K10" s="33"/>
      <c r="R10" t="s">
        <v>15</v>
      </c>
      <c r="S10" s="9"/>
    </row>
    <row r="11" spans="2:19" ht="15" customHeight="1" x14ac:dyDescent="0.2">
      <c r="B11" s="2"/>
      <c r="C11" s="2"/>
      <c r="D11" s="2"/>
      <c r="E11" s="2"/>
      <c r="F11" s="2"/>
      <c r="G11" s="2"/>
      <c r="H11" s="2"/>
      <c r="I11" s="33"/>
      <c r="J11" s="33"/>
      <c r="K11" s="33"/>
      <c r="R11" t="s">
        <v>16</v>
      </c>
      <c r="S11" s="9" t="s">
        <v>38</v>
      </c>
    </row>
    <row r="12" spans="2:19" ht="15" customHeight="1" x14ac:dyDescent="0.2">
      <c r="B12" s="2"/>
      <c r="C12" s="2"/>
      <c r="D12" s="2"/>
      <c r="E12" s="2"/>
      <c r="F12" s="2"/>
      <c r="G12" s="2"/>
      <c r="H12" s="2"/>
      <c r="I12" s="33"/>
      <c r="J12" s="33"/>
      <c r="K12" s="33"/>
      <c r="R12" t="s">
        <v>17</v>
      </c>
      <c r="S12" s="9" t="s">
        <v>38</v>
      </c>
    </row>
    <row r="13" spans="2:19" ht="15" customHeight="1" x14ac:dyDescent="0.2">
      <c r="B13" s="2"/>
      <c r="C13" s="2"/>
      <c r="D13" s="2"/>
      <c r="E13" s="2"/>
      <c r="F13" s="2"/>
      <c r="G13" s="2"/>
      <c r="H13" s="2"/>
      <c r="I13" s="33"/>
      <c r="J13" s="33"/>
      <c r="K13" s="33"/>
      <c r="R13" t="s">
        <v>34</v>
      </c>
      <c r="S13" t="s">
        <v>52</v>
      </c>
    </row>
    <row r="14" spans="2:19" ht="15" customHeight="1" x14ac:dyDescent="0.2">
      <c r="B14" s="2"/>
      <c r="C14" s="2"/>
      <c r="D14" s="2"/>
      <c r="E14" s="2"/>
      <c r="F14" s="2"/>
      <c r="G14" s="2"/>
      <c r="H14" s="2"/>
      <c r="I14" s="33"/>
      <c r="J14" s="33"/>
      <c r="K14" s="33"/>
    </row>
    <row r="15" spans="2:19" ht="15" customHeight="1" x14ac:dyDescent="0.2">
      <c r="B15" s="2"/>
      <c r="C15" s="2"/>
      <c r="D15" s="2"/>
      <c r="E15" s="2"/>
      <c r="F15" s="2"/>
      <c r="G15" s="2"/>
      <c r="H15" s="2"/>
      <c r="I15" s="33"/>
      <c r="J15" s="33"/>
      <c r="K15" s="33"/>
    </row>
    <row r="16" spans="2:19" ht="15" customHeight="1" x14ac:dyDescent="0.2">
      <c r="B16" s="2"/>
      <c r="C16" s="2"/>
      <c r="D16" s="2"/>
      <c r="E16" s="2"/>
      <c r="F16" s="2"/>
      <c r="G16" s="2"/>
      <c r="H16" s="2"/>
      <c r="I16" s="33"/>
      <c r="J16" s="33"/>
      <c r="K16" s="33"/>
      <c r="L16" s="10"/>
      <c r="R16" t="s">
        <v>31</v>
      </c>
      <c r="S16" s="34" t="s">
        <v>38</v>
      </c>
    </row>
    <row r="17" spans="2:20" ht="15" customHeight="1" x14ac:dyDescent="0.2">
      <c r="I17" s="33"/>
      <c r="J17" s="33"/>
      <c r="K17" s="33"/>
      <c r="L17" s="10"/>
      <c r="R17" t="s">
        <v>32</v>
      </c>
      <c r="S17" t="s">
        <v>18</v>
      </c>
    </row>
    <row r="18" spans="2:20" ht="15" customHeight="1" x14ac:dyDescent="0.2">
      <c r="L18" s="10"/>
    </row>
    <row r="19" spans="2:20" ht="15" customHeight="1" x14ac:dyDescent="0.2">
      <c r="B19" s="10"/>
      <c r="C19" s="13" t="s">
        <v>5</v>
      </c>
      <c r="D19" s="14"/>
      <c r="E19" s="103" t="s">
        <v>74</v>
      </c>
      <c r="F19" s="11" t="s">
        <v>86</v>
      </c>
      <c r="G19" s="10"/>
      <c r="H19" s="10"/>
      <c r="I19" s="10"/>
      <c r="K19" s="10"/>
      <c r="R19" t="s">
        <v>26</v>
      </c>
      <c r="T19">
        <f>Spezifikation!E8</f>
        <v>25</v>
      </c>
    </row>
    <row r="20" spans="2:20" ht="15" customHeight="1" thickBot="1" x14ac:dyDescent="0.25">
      <c r="B20" s="16"/>
      <c r="C20" s="15"/>
      <c r="D20" s="16"/>
      <c r="E20" s="108" t="s">
        <v>75</v>
      </c>
      <c r="F20" s="12"/>
      <c r="G20" s="10"/>
      <c r="O20" t="s">
        <v>19</v>
      </c>
      <c r="P20">
        <f>Spezifikation!G8</f>
        <v>38</v>
      </c>
    </row>
    <row r="21" spans="2:20" ht="15" customHeight="1" x14ac:dyDescent="0.2">
      <c r="B21" s="14"/>
      <c r="C21" s="17"/>
      <c r="D21" s="21"/>
      <c r="E21" s="104"/>
      <c r="F21" s="10"/>
      <c r="G21" s="10"/>
    </row>
    <row r="22" spans="2:20" ht="15.75" customHeight="1" x14ac:dyDescent="0.2">
      <c r="B22" s="29" t="s">
        <v>6</v>
      </c>
      <c r="C22" s="27" t="s">
        <v>76</v>
      </c>
      <c r="D22" s="26" t="s">
        <v>7</v>
      </c>
      <c r="E22" s="105" t="s">
        <v>8</v>
      </c>
      <c r="F22" s="28" t="s">
        <v>8</v>
      </c>
      <c r="G22" s="10"/>
      <c r="N22" t="s">
        <v>21</v>
      </c>
      <c r="P22" t="e">
        <f>Spezifikation!#REF!</f>
        <v>#REF!</v>
      </c>
    </row>
    <row r="23" spans="2:20" ht="20.100000000000001" customHeight="1" x14ac:dyDescent="0.2">
      <c r="B23" s="29"/>
      <c r="C23" s="27"/>
      <c r="D23" s="26"/>
      <c r="E23" s="105"/>
      <c r="F23" s="28"/>
      <c r="G23" s="10"/>
    </row>
    <row r="24" spans="2:20" ht="20.100000000000001" customHeight="1" thickBot="1" x14ac:dyDescent="0.25">
      <c r="B24" s="32" t="s">
        <v>9</v>
      </c>
      <c r="C24" s="31" t="s">
        <v>77</v>
      </c>
      <c r="D24" s="30" t="s">
        <v>10</v>
      </c>
      <c r="E24" s="105" t="str">
        <f>Spezifikation!I8</f>
        <v>[mV]</v>
      </c>
      <c r="F24" s="113" t="s">
        <v>11</v>
      </c>
      <c r="G24" s="10"/>
      <c r="N24" t="s">
        <v>22</v>
      </c>
      <c r="P24" t="e">
        <f>Spezifikation!#REF!</f>
        <v>#REF!</v>
      </c>
    </row>
    <row r="25" spans="2:20" ht="20.100000000000001" customHeight="1" thickBot="1" x14ac:dyDescent="0.25">
      <c r="B25" s="114">
        <f>Sensor1!B25</f>
        <v>49.888200809523809</v>
      </c>
      <c r="C25" s="75"/>
      <c r="D25" s="77">
        <f>Sensor1!D25</f>
        <v>998.78070680952374</v>
      </c>
      <c r="E25" s="115">
        <f>1013*F25/D25*1000</f>
        <v>7.5701657753902332</v>
      </c>
      <c r="F25" s="18">
        <f>Messblatt!N7</f>
        <v>7.4639047619047619E-3</v>
      </c>
      <c r="G25" s="10"/>
    </row>
    <row r="26" spans="2:20" ht="20.100000000000001" customHeight="1" thickBot="1" x14ac:dyDescent="0.25">
      <c r="B26" s="114">
        <f>Sensor1!B26</f>
        <v>45.167634190476193</v>
      </c>
      <c r="C26" s="101"/>
      <c r="D26" s="77">
        <f>Sensor1!D26</f>
        <v>998.11833709523819</v>
      </c>
      <c r="E26" s="115">
        <f t="shared" ref="E26:E35" si="0">1013*F26/D26*1000</f>
        <v>7.4947699639542309</v>
      </c>
      <c r="F26" s="18">
        <f>Messblatt!N8</f>
        <v>7.3846666666666679E-3</v>
      </c>
      <c r="G26" s="10"/>
      <c r="N26" t="s">
        <v>23</v>
      </c>
      <c r="P26" t="e">
        <f>Spezifikation!#REF!</f>
        <v>#REF!</v>
      </c>
    </row>
    <row r="27" spans="2:20" ht="20.100000000000001" customHeight="1" thickBot="1" x14ac:dyDescent="0.25">
      <c r="B27" s="114">
        <f>Sensor1!B27</f>
        <v>40.322132571428575</v>
      </c>
      <c r="C27" s="76"/>
      <c r="D27" s="77">
        <f>Sensor1!D27</f>
        <v>997.20788166666694</v>
      </c>
      <c r="E27" s="115">
        <f t="shared" si="0"/>
        <v>7.350591721907584</v>
      </c>
      <c r="F27" s="18">
        <f>Messblatt!N10</f>
        <v>7.2360000000000002E-3</v>
      </c>
      <c r="G27" s="10"/>
      <c r="H27" s="102"/>
    </row>
    <row r="28" spans="2:20" ht="20.100000000000001" customHeight="1" thickBot="1" x14ac:dyDescent="0.25">
      <c r="B28" s="114">
        <f>Sensor1!B28</f>
        <v>35.403038619047621</v>
      </c>
      <c r="C28" s="76"/>
      <c r="D28" s="77">
        <f>Sensor1!D28</f>
        <v>996.67720538095227</v>
      </c>
      <c r="E28" s="115">
        <f t="shared" si="0"/>
        <v>7.3130276412763351</v>
      </c>
      <c r="F28" s="18">
        <f>Messblatt!N11</f>
        <v>7.1951904761904783E-3</v>
      </c>
      <c r="G28" s="10"/>
      <c r="N28" t="s">
        <v>25</v>
      </c>
      <c r="P28">
        <f>Spezifikation!E12</f>
        <v>0</v>
      </c>
    </row>
    <row r="29" spans="2:20" ht="20.100000000000001" customHeight="1" thickBot="1" x14ac:dyDescent="0.25">
      <c r="B29" s="114">
        <f>Sensor1!B29</f>
        <v>30.49292776190476</v>
      </c>
      <c r="C29" s="76"/>
      <c r="D29" s="77">
        <f>Sensor1!D29</f>
        <v>996.04944228571412</v>
      </c>
      <c r="E29" s="115">
        <f t="shared" si="0"/>
        <v>7.3176366984905181</v>
      </c>
      <c r="F29" s="18">
        <f>Messblatt!N11</f>
        <v>7.1951904761904783E-3</v>
      </c>
      <c r="G29" s="10"/>
      <c r="H29" s="102"/>
      <c r="O29" t="s">
        <v>19</v>
      </c>
      <c r="P29">
        <f>Spezifikation!G12</f>
        <v>0</v>
      </c>
    </row>
    <row r="30" spans="2:20" ht="20.100000000000001" customHeight="1" thickBot="1" x14ac:dyDescent="0.25">
      <c r="B30" s="114">
        <f>Sensor1!B30</f>
        <v>25.54915304761905</v>
      </c>
      <c r="C30" s="76"/>
      <c r="D30" s="77">
        <f>Sensor1!D30</f>
        <v>995.695151333333</v>
      </c>
      <c r="E30" s="115">
        <f t="shared" si="0"/>
        <v>7.3253758248285381</v>
      </c>
      <c r="F30" s="18">
        <f>Messblatt!N12</f>
        <v>7.2002380952380955E-3</v>
      </c>
      <c r="G30" s="10"/>
      <c r="H30" s="102"/>
    </row>
    <row r="31" spans="2:20" ht="20.100000000000001" customHeight="1" thickBot="1" x14ac:dyDescent="0.25">
      <c r="B31" s="114">
        <f>Sensor1!B31</f>
        <v>20.619597904761907</v>
      </c>
      <c r="C31" s="76"/>
      <c r="D31" s="77">
        <f>Sensor1!D31</f>
        <v>995.65958938095253</v>
      </c>
      <c r="E31" s="115">
        <f t="shared" si="0"/>
        <v>7.3568382225533089</v>
      </c>
      <c r="F31" s="18">
        <f>Messblatt!N13</f>
        <v>7.2309047619047622E-3</v>
      </c>
      <c r="G31" s="10"/>
      <c r="H31" s="102"/>
    </row>
    <row r="32" spans="2:20" ht="20.100000000000001" customHeight="1" thickBot="1" x14ac:dyDescent="0.25">
      <c r="B32" s="114">
        <f>Sensor1!B32</f>
        <v>15.699361238095234</v>
      </c>
      <c r="C32" s="76"/>
      <c r="D32" s="77">
        <f>Sensor1!D32</f>
        <v>995.68402723809538</v>
      </c>
      <c r="E32" s="115">
        <f t="shared" si="0"/>
        <v>7.2510912265134353</v>
      </c>
      <c r="F32" s="18">
        <f>Messblatt!N14</f>
        <v>7.1271428571428597E-3</v>
      </c>
      <c r="G32" s="10"/>
      <c r="H32" s="102"/>
    </row>
    <row r="33" spans="2:8" ht="20.100000000000001" customHeight="1" thickBot="1" x14ac:dyDescent="0.25">
      <c r="B33" s="114">
        <f>Sensor1!B33</f>
        <v>10.741406428571429</v>
      </c>
      <c r="C33" s="76"/>
      <c r="D33" s="77">
        <f>Sensor1!D33</f>
        <v>995.89102752380961</v>
      </c>
      <c r="E33" s="115">
        <f t="shared" si="0"/>
        <v>7.2041500351612067</v>
      </c>
      <c r="F33" s="18">
        <f>Messblatt!N15</f>
        <v>7.0824761904761929E-3</v>
      </c>
      <c r="G33" s="10"/>
      <c r="H33" s="102"/>
    </row>
    <row r="34" spans="2:8" ht="20.100000000000001" customHeight="1" thickBot="1" x14ac:dyDescent="0.25">
      <c r="B34" s="114">
        <f>Sensor1!B34</f>
        <v>5.7755830952380949</v>
      </c>
      <c r="C34" s="76"/>
      <c r="D34" s="77">
        <f>Sensor1!D34</f>
        <v>995.89616233333334</v>
      </c>
      <c r="E34" s="115">
        <f t="shared" si="0"/>
        <v>7.2164158563524854</v>
      </c>
      <c r="F34" s="18">
        <f>Messblatt!N16</f>
        <v>7.0945714285714275E-3</v>
      </c>
      <c r="G34" s="10"/>
    </row>
    <row r="35" spans="2:8" ht="20.100000000000001" customHeight="1" x14ac:dyDescent="0.2">
      <c r="B35" s="114">
        <f>Sensor1!B35</f>
        <v>0.83779804761904753</v>
      </c>
      <c r="C35" s="76"/>
      <c r="D35" s="77">
        <f>Sensor1!D35</f>
        <v>995.89987123809533</v>
      </c>
      <c r="E35" s="115">
        <f t="shared" si="0"/>
        <v>7.2514087094137922</v>
      </c>
      <c r="F35" s="18">
        <f>Messblatt!N17</f>
        <v>7.1289999999999991E-3</v>
      </c>
      <c r="G35" s="10"/>
    </row>
    <row r="36" spans="2:8" ht="20.100000000000001" customHeight="1" x14ac:dyDescent="0.2">
      <c r="B36" s="110"/>
      <c r="C36" s="76"/>
      <c r="D36" s="78"/>
      <c r="E36" s="107"/>
      <c r="F36" s="19"/>
      <c r="G36" s="10"/>
    </row>
    <row r="37" spans="2:8" ht="20.100000000000001" customHeight="1" x14ac:dyDescent="0.2">
      <c r="B37" s="110"/>
      <c r="C37" s="76"/>
      <c r="D37" s="78"/>
      <c r="E37" s="107"/>
      <c r="F37" s="19"/>
      <c r="G37" s="10"/>
    </row>
    <row r="38" spans="2:8" ht="20.100000000000001" customHeight="1" x14ac:dyDescent="0.2">
      <c r="B38" s="110"/>
      <c r="C38" s="76"/>
      <c r="D38" s="78"/>
      <c r="E38" s="107"/>
      <c r="F38" s="19"/>
      <c r="G38" s="10"/>
    </row>
    <row r="39" spans="2:8" ht="20.100000000000001" customHeight="1" x14ac:dyDescent="0.2">
      <c r="B39" s="110"/>
      <c r="C39" s="76"/>
      <c r="D39" s="78"/>
      <c r="E39" s="107"/>
      <c r="F39" s="19"/>
      <c r="G39" s="10"/>
    </row>
    <row r="40" spans="2:8" ht="20.100000000000001" customHeight="1" x14ac:dyDescent="0.2">
      <c r="B40" s="110"/>
      <c r="C40" s="76"/>
      <c r="D40" s="78"/>
      <c r="E40" s="107"/>
      <c r="F40" s="19"/>
      <c r="G40" s="10"/>
    </row>
    <row r="41" spans="2:8" ht="20.100000000000001" customHeight="1" x14ac:dyDescent="0.2">
      <c r="B41" s="110"/>
      <c r="C41" s="76"/>
      <c r="D41" s="78"/>
      <c r="E41" s="107"/>
      <c r="F41" s="19"/>
      <c r="G41" s="10"/>
    </row>
    <row r="42" spans="2:8" ht="20.100000000000001" customHeight="1" x14ac:dyDescent="0.2">
      <c r="B42" s="110"/>
      <c r="C42" s="76"/>
      <c r="D42" s="78"/>
      <c r="E42" s="107"/>
      <c r="F42" s="19"/>
      <c r="G42" s="10"/>
    </row>
    <row r="43" spans="2:8" ht="20.100000000000001" customHeight="1" x14ac:dyDescent="0.2">
      <c r="B43" s="110"/>
      <c r="C43" s="76"/>
      <c r="D43" s="78"/>
      <c r="E43" s="107"/>
      <c r="F43" s="19"/>
      <c r="G43" s="10"/>
    </row>
    <row r="44" spans="2:8" ht="20.100000000000001" customHeight="1" x14ac:dyDescent="0.2">
      <c r="B44" s="110"/>
      <c r="C44" s="76"/>
      <c r="D44" s="78"/>
      <c r="E44" s="107"/>
      <c r="F44" s="19"/>
      <c r="G44" s="10"/>
    </row>
    <row r="45" spans="2:8" ht="15" customHeight="1" x14ac:dyDescent="0.2">
      <c r="B45" s="110"/>
      <c r="C45" s="76"/>
      <c r="D45" s="78"/>
      <c r="E45" s="107"/>
      <c r="F45" s="19"/>
      <c r="G45" s="10"/>
    </row>
    <row r="46" spans="2:8" ht="15" customHeight="1" x14ac:dyDescent="0.2">
      <c r="B46" s="110"/>
      <c r="C46" s="76"/>
      <c r="D46" s="78"/>
      <c r="E46" s="107"/>
      <c r="F46" s="19"/>
    </row>
    <row r="47" spans="2:8" ht="15" customHeight="1" x14ac:dyDescent="0.2">
      <c r="B47" s="110"/>
      <c r="C47" s="76"/>
      <c r="D47" s="78"/>
      <c r="E47" s="107"/>
      <c r="F47" s="19"/>
    </row>
    <row r="49" spans="1:11" ht="15" customHeight="1" x14ac:dyDescent="0.2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</row>
    <row r="50" spans="1:11" ht="15" customHeight="1" x14ac:dyDescent="0.2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</row>
    <row r="51" spans="1:11" ht="15" customHeight="1" x14ac:dyDescent="0.2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</row>
    <row r="52" spans="1:11" ht="15" customHeight="1" x14ac:dyDescent="0.2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</row>
    <row r="53" spans="1:11" ht="15" customHeight="1" x14ac:dyDescent="0.2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</row>
    <row r="54" spans="1:11" ht="15" customHeight="1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</row>
    <row r="55" spans="1:11" ht="15" customHeight="1" x14ac:dyDescent="0.2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</row>
    <row r="56" spans="1:11" ht="15" customHeight="1" x14ac:dyDescent="0.2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</row>
    <row r="57" spans="1:11" ht="15" customHeight="1" x14ac:dyDescent="0.2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</row>
    <row r="58" spans="1:11" ht="15" customHeight="1" x14ac:dyDescent="0.2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</row>
    <row r="59" spans="1:11" ht="15" customHeight="1" x14ac:dyDescent="0.2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</row>
    <row r="60" spans="1:11" ht="15" customHeight="1" x14ac:dyDescent="0.2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</row>
    <row r="61" spans="1:11" ht="15" customHeight="1" x14ac:dyDescent="0.2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</row>
    <row r="62" spans="1:11" ht="15" customHeight="1" x14ac:dyDescent="0.2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</row>
    <row r="63" spans="1:11" ht="15" customHeight="1" x14ac:dyDescent="0.2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</row>
    <row r="64" spans="1:11" ht="15" customHeight="1" x14ac:dyDescent="0.2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</row>
  </sheetData>
  <phoneticPr fontId="1" type="noConversion"/>
  <conditionalFormatting sqref="E25:E47">
    <cfRule type="cellIs" dxfId="67" priority="1" stopIfTrue="1" operator="lessThan">
      <formula>$T$19</formula>
    </cfRule>
    <cfRule type="cellIs" dxfId="66" priority="2" stopIfTrue="1" operator="greaterThan">
      <formula>$P$20</formula>
    </cfRule>
  </conditionalFormatting>
  <conditionalFormatting sqref="B2:K16">
    <cfRule type="expression" dxfId="65" priority="3" stopIfTrue="1">
      <formula>($S$11-$S$12)&lt;0</formula>
    </cfRule>
    <cfRule type="expression" dxfId="64" priority="4" stopIfTrue="1">
      <formula>($S$11-$S$12)&gt;0</formula>
    </cfRule>
  </conditionalFormatting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6146" r:id="rId4" name="TextBox1">
          <controlPr defaultSize="0" autoLine="0" linkedCell="S11" r:id="rId5">
            <anchor moveWithCells="1">
              <from>
                <xdr:col>4</xdr:col>
                <xdr:colOff>828675</xdr:colOff>
                <xdr:row>4</xdr:row>
                <xdr:rowOff>180975</xdr:rowOff>
              </from>
              <to>
                <xdr:col>4</xdr:col>
                <xdr:colOff>1743075</xdr:colOff>
                <xdr:row>6</xdr:row>
                <xdr:rowOff>9525</xdr:rowOff>
              </to>
            </anchor>
          </controlPr>
        </control>
      </mc:Choice>
      <mc:Fallback>
        <control shapeId="6146" r:id="rId4" name="TextBox1"/>
      </mc:Fallback>
    </mc:AlternateContent>
    <mc:AlternateContent xmlns:mc="http://schemas.openxmlformats.org/markup-compatibility/2006">
      <mc:Choice Requires="x14">
        <control shapeId="6148" r:id="rId6" name="TextBox2">
          <controlPr defaultSize="0" autoLine="0" linkedCell="S9" r:id="rId7">
            <anchor moveWithCells="1">
              <from>
                <xdr:col>5</xdr:col>
                <xdr:colOff>219075</xdr:colOff>
                <xdr:row>1</xdr:row>
                <xdr:rowOff>180975</xdr:rowOff>
              </from>
              <to>
                <xdr:col>5</xdr:col>
                <xdr:colOff>1066800</xdr:colOff>
                <xdr:row>3</xdr:row>
                <xdr:rowOff>28575</xdr:rowOff>
              </to>
            </anchor>
          </controlPr>
        </control>
      </mc:Choice>
      <mc:Fallback>
        <control shapeId="6148" r:id="rId6" name="TextBox2"/>
      </mc:Fallback>
    </mc:AlternateContent>
    <mc:AlternateContent xmlns:mc="http://schemas.openxmlformats.org/markup-compatibility/2006">
      <mc:Choice Requires="x14">
        <control shapeId="6149" r:id="rId8" name="TextBox4">
          <controlPr defaultSize="0" autoLine="0" autoPict="0" linkedCell="S8" r:id="rId9">
            <anchor moveWithCells="1">
              <from>
                <xdr:col>2</xdr:col>
                <xdr:colOff>571500</xdr:colOff>
                <xdr:row>1</xdr:row>
                <xdr:rowOff>171450</xdr:rowOff>
              </from>
              <to>
                <xdr:col>3</xdr:col>
                <xdr:colOff>809625</xdr:colOff>
                <xdr:row>3</xdr:row>
                <xdr:rowOff>19050</xdr:rowOff>
              </to>
            </anchor>
          </controlPr>
        </control>
      </mc:Choice>
      <mc:Fallback>
        <control shapeId="6149" r:id="rId8" name="TextBox4"/>
      </mc:Fallback>
    </mc:AlternateContent>
    <mc:AlternateContent xmlns:mc="http://schemas.openxmlformats.org/markup-compatibility/2006">
      <mc:Choice Requires="x14">
        <control shapeId="6150" r:id="rId10" name="TextBox5">
          <controlPr defaultSize="0" autoLine="0" autoPict="0" linkedCell="S16" r:id="rId11">
            <anchor moveWithCells="1">
              <from>
                <xdr:col>4</xdr:col>
                <xdr:colOff>0</xdr:colOff>
                <xdr:row>8</xdr:row>
                <xdr:rowOff>0</xdr:rowOff>
              </from>
              <to>
                <xdr:col>7</xdr:col>
                <xdr:colOff>123825</xdr:colOff>
                <xdr:row>11</xdr:row>
                <xdr:rowOff>0</xdr:rowOff>
              </to>
            </anchor>
          </controlPr>
        </control>
      </mc:Choice>
      <mc:Fallback>
        <control shapeId="6150" r:id="rId10" name="TextBox5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5"/>
  <dimension ref="A2:T64"/>
  <sheetViews>
    <sheetView showGridLines="0" topLeftCell="A13" workbookViewId="0">
      <selection activeCell="F25" sqref="F25:F35"/>
    </sheetView>
  </sheetViews>
  <sheetFormatPr defaultColWidth="11.42578125" defaultRowHeight="15" customHeight="1" x14ac:dyDescent="0.2"/>
  <cols>
    <col min="2" max="4" width="12.7109375" customWidth="1"/>
    <col min="5" max="5" width="34.5703125" customWidth="1"/>
    <col min="6" max="6" width="16.7109375" customWidth="1"/>
    <col min="7" max="90" width="12.7109375" customWidth="1"/>
  </cols>
  <sheetData>
    <row r="2" spans="2:19" ht="15" customHeight="1" x14ac:dyDescent="0.2">
      <c r="B2" s="2"/>
      <c r="C2" s="2"/>
      <c r="D2" s="2"/>
      <c r="E2" s="2"/>
      <c r="F2" s="2"/>
      <c r="G2" s="2"/>
      <c r="H2" s="2"/>
      <c r="I2" s="33"/>
      <c r="J2" s="33"/>
      <c r="K2" s="33"/>
      <c r="R2" s="25" t="s">
        <v>27</v>
      </c>
    </row>
    <row r="3" spans="2:19" ht="15" customHeight="1" x14ac:dyDescent="0.25">
      <c r="B3" s="2"/>
      <c r="C3" s="3" t="s">
        <v>0</v>
      </c>
      <c r="D3" s="4"/>
      <c r="E3" s="3" t="s">
        <v>1</v>
      </c>
      <c r="F3" s="5"/>
      <c r="G3" s="6"/>
      <c r="H3" s="2"/>
      <c r="I3" s="33"/>
      <c r="J3" s="33"/>
      <c r="K3" s="33"/>
      <c r="R3" s="25" t="s">
        <v>28</v>
      </c>
    </row>
    <row r="4" spans="2:19" ht="15" customHeight="1" x14ac:dyDescent="0.2">
      <c r="B4" s="2"/>
      <c r="C4" s="2"/>
      <c r="D4" s="2"/>
      <c r="E4" s="2"/>
      <c r="F4" s="2"/>
      <c r="G4" s="2"/>
      <c r="H4" s="2"/>
      <c r="I4" s="33"/>
      <c r="J4" s="33"/>
      <c r="K4" s="33"/>
    </row>
    <row r="5" spans="2:19" ht="15" customHeight="1" x14ac:dyDescent="0.2">
      <c r="B5" s="2"/>
      <c r="C5" s="2"/>
      <c r="D5" s="2"/>
      <c r="E5" s="2"/>
      <c r="F5" s="2"/>
      <c r="G5" s="2"/>
      <c r="H5" s="2"/>
      <c r="I5" s="33"/>
      <c r="J5" s="33"/>
      <c r="K5" s="33"/>
    </row>
    <row r="6" spans="2:19" ht="15" customHeight="1" x14ac:dyDescent="0.2">
      <c r="B6" s="2"/>
      <c r="C6" s="2"/>
      <c r="D6" s="2" t="s">
        <v>2</v>
      </c>
      <c r="E6" s="2"/>
      <c r="F6" s="7"/>
      <c r="G6" s="2"/>
      <c r="H6" s="8"/>
      <c r="I6" s="109"/>
      <c r="J6" s="33"/>
      <c r="K6" s="33"/>
      <c r="R6" t="s">
        <v>12</v>
      </c>
    </row>
    <row r="7" spans="2:19" ht="15" customHeight="1" x14ac:dyDescent="0.2">
      <c r="B7" s="2"/>
      <c r="C7" s="2"/>
      <c r="D7" s="2"/>
      <c r="E7" s="2"/>
      <c r="F7" s="7"/>
      <c r="G7" s="2"/>
      <c r="H7" s="2"/>
      <c r="I7" s="33"/>
      <c r="J7" s="33"/>
      <c r="K7" s="33"/>
    </row>
    <row r="8" spans="2:19" ht="15" customHeight="1" x14ac:dyDescent="0.2">
      <c r="B8" s="2"/>
      <c r="C8" s="2"/>
      <c r="D8" s="2"/>
      <c r="E8" s="2"/>
      <c r="F8" s="2"/>
      <c r="G8" s="2"/>
      <c r="H8" s="2"/>
      <c r="I8" s="33"/>
      <c r="J8" s="33"/>
      <c r="K8" s="33"/>
      <c r="R8" t="s">
        <v>13</v>
      </c>
      <c r="S8" t="s">
        <v>59</v>
      </c>
    </row>
    <row r="9" spans="2:19" ht="15" customHeight="1" x14ac:dyDescent="0.2">
      <c r="B9" s="2"/>
      <c r="C9" s="2"/>
      <c r="D9" s="2" t="s">
        <v>3</v>
      </c>
      <c r="E9" s="2"/>
      <c r="F9" s="2"/>
      <c r="G9" s="2"/>
      <c r="H9" s="2"/>
      <c r="I9" s="33"/>
      <c r="J9" s="33"/>
      <c r="K9" s="33"/>
      <c r="R9" t="s">
        <v>14</v>
      </c>
      <c r="S9" s="9" t="s">
        <v>38</v>
      </c>
    </row>
    <row r="10" spans="2:19" ht="15" customHeight="1" x14ac:dyDescent="0.2">
      <c r="B10" s="2"/>
      <c r="C10" s="2"/>
      <c r="D10" s="2"/>
      <c r="E10" s="2"/>
      <c r="F10" s="2"/>
      <c r="G10" s="2"/>
      <c r="H10" s="2"/>
      <c r="I10" s="33"/>
      <c r="J10" s="33"/>
      <c r="K10" s="33"/>
      <c r="R10" t="s">
        <v>15</v>
      </c>
      <c r="S10" s="9"/>
    </row>
    <row r="11" spans="2:19" ht="15" customHeight="1" x14ac:dyDescent="0.2">
      <c r="B11" s="2"/>
      <c r="C11" s="2"/>
      <c r="D11" s="2"/>
      <c r="E11" s="2"/>
      <c r="F11" s="2"/>
      <c r="G11" s="2"/>
      <c r="H11" s="2"/>
      <c r="I11" s="33"/>
      <c r="J11" s="33"/>
      <c r="K11" s="33"/>
      <c r="R11" t="s">
        <v>16</v>
      </c>
      <c r="S11" s="9" t="s">
        <v>38</v>
      </c>
    </row>
    <row r="12" spans="2:19" ht="15" customHeight="1" x14ac:dyDescent="0.2">
      <c r="B12" s="2"/>
      <c r="C12" s="2"/>
      <c r="D12" s="2"/>
      <c r="E12" s="2"/>
      <c r="F12" s="2"/>
      <c r="G12" s="2"/>
      <c r="H12" s="2"/>
      <c r="I12" s="33"/>
      <c r="J12" s="33"/>
      <c r="K12" s="33"/>
      <c r="R12" t="s">
        <v>17</v>
      </c>
      <c r="S12" s="9" t="s">
        <v>38</v>
      </c>
    </row>
    <row r="13" spans="2:19" ht="15" customHeight="1" x14ac:dyDescent="0.2">
      <c r="B13" s="2"/>
      <c r="C13" s="2"/>
      <c r="D13" s="2"/>
      <c r="E13" s="2"/>
      <c r="F13" s="2"/>
      <c r="G13" s="2"/>
      <c r="H13" s="2"/>
      <c r="I13" s="33"/>
      <c r="J13" s="33"/>
      <c r="K13" s="33"/>
      <c r="R13" t="s">
        <v>34</v>
      </c>
      <c r="S13" t="s">
        <v>52</v>
      </c>
    </row>
    <row r="14" spans="2:19" ht="15" customHeight="1" x14ac:dyDescent="0.2">
      <c r="B14" s="2"/>
      <c r="C14" s="2"/>
      <c r="D14" s="2"/>
      <c r="E14" s="2"/>
      <c r="F14" s="2"/>
      <c r="G14" s="2"/>
      <c r="H14" s="2"/>
      <c r="I14" s="33"/>
      <c r="J14" s="33"/>
      <c r="K14" s="33"/>
    </row>
    <row r="15" spans="2:19" ht="15" customHeight="1" x14ac:dyDescent="0.2">
      <c r="B15" s="2"/>
      <c r="C15" s="2"/>
      <c r="D15" s="2"/>
      <c r="E15" s="2"/>
      <c r="F15" s="2"/>
      <c r="G15" s="2"/>
      <c r="H15" s="2"/>
      <c r="I15" s="33"/>
      <c r="J15" s="33"/>
      <c r="K15" s="33"/>
    </row>
    <row r="16" spans="2:19" ht="15" customHeight="1" x14ac:dyDescent="0.2">
      <c r="B16" s="2"/>
      <c r="C16" s="2"/>
      <c r="D16" s="2"/>
      <c r="E16" s="2"/>
      <c r="F16" s="2"/>
      <c r="G16" s="2"/>
      <c r="H16" s="2"/>
      <c r="I16" s="33"/>
      <c r="J16" s="33"/>
      <c r="K16" s="33"/>
      <c r="L16" s="10"/>
      <c r="R16" t="s">
        <v>31</v>
      </c>
      <c r="S16" s="34" t="s">
        <v>38</v>
      </c>
    </row>
    <row r="17" spans="2:20" ht="15" customHeight="1" x14ac:dyDescent="0.2">
      <c r="I17" s="33"/>
      <c r="J17" s="33"/>
      <c r="K17" s="33"/>
      <c r="L17" s="10"/>
      <c r="R17" t="s">
        <v>32</v>
      </c>
      <c r="S17" t="s">
        <v>18</v>
      </c>
    </row>
    <row r="18" spans="2:20" ht="15" customHeight="1" x14ac:dyDescent="0.2">
      <c r="L18" s="10"/>
    </row>
    <row r="19" spans="2:20" ht="15" customHeight="1" x14ac:dyDescent="0.2">
      <c r="B19" s="10"/>
      <c r="C19" s="13" t="s">
        <v>5</v>
      </c>
      <c r="D19" s="14"/>
      <c r="E19" s="103" t="s">
        <v>74</v>
      </c>
      <c r="F19" s="11" t="s">
        <v>86</v>
      </c>
      <c r="G19" s="10"/>
      <c r="H19" s="10"/>
      <c r="I19" s="10"/>
      <c r="K19" s="10"/>
      <c r="R19" t="s">
        <v>26</v>
      </c>
      <c r="T19">
        <f>Spezifikation!E8</f>
        <v>25</v>
      </c>
    </row>
    <row r="20" spans="2:20" ht="15" customHeight="1" thickBot="1" x14ac:dyDescent="0.25">
      <c r="B20" s="16"/>
      <c r="C20" s="15"/>
      <c r="D20" s="16"/>
      <c r="E20" s="108" t="s">
        <v>75</v>
      </c>
      <c r="F20" s="12"/>
      <c r="G20" s="10"/>
      <c r="O20" t="s">
        <v>19</v>
      </c>
      <c r="P20">
        <f>Spezifikation!G8</f>
        <v>38</v>
      </c>
    </row>
    <row r="21" spans="2:20" ht="15" customHeight="1" x14ac:dyDescent="0.2">
      <c r="B21" s="14"/>
      <c r="C21" s="17"/>
      <c r="D21" s="21"/>
      <c r="E21" s="104"/>
      <c r="F21" s="10"/>
      <c r="G21" s="10"/>
    </row>
    <row r="22" spans="2:20" ht="15.75" customHeight="1" x14ac:dyDescent="0.2">
      <c r="B22" s="29" t="s">
        <v>6</v>
      </c>
      <c r="C22" s="27" t="s">
        <v>76</v>
      </c>
      <c r="D22" s="26" t="s">
        <v>7</v>
      </c>
      <c r="E22" s="105" t="s">
        <v>8</v>
      </c>
      <c r="F22" s="28" t="s">
        <v>8</v>
      </c>
      <c r="G22" s="10"/>
      <c r="N22" t="s">
        <v>21</v>
      </c>
      <c r="P22" t="e">
        <f>Spezifikation!#REF!</f>
        <v>#REF!</v>
      </c>
    </row>
    <row r="23" spans="2:20" ht="20.100000000000001" customHeight="1" x14ac:dyDescent="0.2">
      <c r="B23" s="29"/>
      <c r="C23" s="27"/>
      <c r="D23" s="26"/>
      <c r="E23" s="105"/>
      <c r="F23" s="28"/>
      <c r="G23" s="10"/>
    </row>
    <row r="24" spans="2:20" ht="20.100000000000001" customHeight="1" thickBot="1" x14ac:dyDescent="0.25">
      <c r="B24" s="32" t="s">
        <v>9</v>
      </c>
      <c r="C24" s="31" t="s">
        <v>77</v>
      </c>
      <c r="D24" s="30" t="s">
        <v>10</v>
      </c>
      <c r="E24" s="105" t="str">
        <f>Spezifikation!I8</f>
        <v>[mV]</v>
      </c>
      <c r="F24" s="113" t="s">
        <v>11</v>
      </c>
      <c r="G24" s="10"/>
      <c r="N24" t="s">
        <v>22</v>
      </c>
      <c r="P24" t="e">
        <f>Spezifikation!#REF!</f>
        <v>#REF!</v>
      </c>
    </row>
    <row r="25" spans="2:20" ht="20.100000000000001" customHeight="1" thickBot="1" x14ac:dyDescent="0.25">
      <c r="B25" s="114">
        <f>Sensor1!B25</f>
        <v>49.888200809523809</v>
      </c>
      <c r="C25" s="75"/>
      <c r="D25" s="77">
        <f>Sensor1!D25</f>
        <v>998.78070680952374</v>
      </c>
      <c r="E25" s="106">
        <f>1013*F25/D25*1000</f>
        <v>7.6287017192966085</v>
      </c>
      <c r="F25">
        <f>Messblatt!O7</f>
        <v>7.5216190476190478E-3</v>
      </c>
      <c r="G25" s="10"/>
    </row>
    <row r="26" spans="2:20" ht="20.100000000000001" customHeight="1" thickBot="1" x14ac:dyDescent="0.25">
      <c r="B26" s="114">
        <f>Sensor1!B26</f>
        <v>45.167634190476193</v>
      </c>
      <c r="C26" s="101"/>
      <c r="D26" s="77">
        <f>Sensor1!D26</f>
        <v>998.11833709523819</v>
      </c>
      <c r="E26" s="107">
        <f t="shared" ref="E26:E35" si="0">1013*F26/D26*1000</f>
        <v>7.5804090125370518</v>
      </c>
      <c r="F26">
        <f>Messblatt!O8</f>
        <v>7.4690476190476199E-3</v>
      </c>
      <c r="G26" s="10"/>
      <c r="N26" t="s">
        <v>23</v>
      </c>
      <c r="P26" t="e">
        <f>Spezifikation!#REF!</f>
        <v>#REF!</v>
      </c>
    </row>
    <row r="27" spans="2:20" ht="20.100000000000001" customHeight="1" thickBot="1" x14ac:dyDescent="0.25">
      <c r="B27" s="114">
        <f>Sensor1!B27</f>
        <v>40.322132571428575</v>
      </c>
      <c r="C27" s="76"/>
      <c r="D27" s="77">
        <f>Sensor1!D27</f>
        <v>997.20788166666694</v>
      </c>
      <c r="E27" s="107">
        <f t="shared" si="0"/>
        <v>7.5030155453547076</v>
      </c>
      <c r="F27">
        <f>Messblatt!O9</f>
        <v>7.3860476190476211E-3</v>
      </c>
      <c r="G27" s="10"/>
      <c r="H27" s="102"/>
    </row>
    <row r="28" spans="2:20" ht="20.100000000000001" customHeight="1" thickBot="1" x14ac:dyDescent="0.25">
      <c r="B28" s="114">
        <f>Sensor1!B28</f>
        <v>35.403038619047621</v>
      </c>
      <c r="C28" s="76"/>
      <c r="D28" s="77">
        <f>Sensor1!D28</f>
        <v>996.67720538095227</v>
      </c>
      <c r="E28" s="107">
        <f t="shared" si="0"/>
        <v>7.4561916315270649</v>
      </c>
      <c r="F28">
        <f>Messblatt!O10</f>
        <v>7.3360476190476188E-3</v>
      </c>
      <c r="G28" s="10"/>
      <c r="H28" s="102"/>
      <c r="N28" t="s">
        <v>25</v>
      </c>
      <c r="P28">
        <f>Spezifikation!E12</f>
        <v>0</v>
      </c>
    </row>
    <row r="29" spans="2:20" ht="20.100000000000001" customHeight="1" thickBot="1" x14ac:dyDescent="0.25">
      <c r="B29" s="114">
        <f>Sensor1!B29</f>
        <v>30.49292776190476</v>
      </c>
      <c r="C29" s="76"/>
      <c r="D29" s="77">
        <f>Sensor1!D29</f>
        <v>996.04944228571412</v>
      </c>
      <c r="E29" s="107">
        <f t="shared" si="0"/>
        <v>7.4192900478186452</v>
      </c>
      <c r="F29">
        <f>Messblatt!O11</f>
        <v>7.2951428571428542E-3</v>
      </c>
      <c r="G29" s="10"/>
      <c r="O29" t="s">
        <v>19</v>
      </c>
      <c r="P29">
        <f>Spezifikation!G12</f>
        <v>0</v>
      </c>
    </row>
    <row r="30" spans="2:20" ht="20.100000000000001" customHeight="1" thickBot="1" x14ac:dyDescent="0.25">
      <c r="B30" s="114">
        <f>Sensor1!B30</f>
        <v>25.54915304761905</v>
      </c>
      <c r="C30" s="76"/>
      <c r="D30" s="77">
        <f>Sensor1!D30</f>
        <v>995.695151333333</v>
      </c>
      <c r="E30" s="107">
        <f t="shared" si="0"/>
        <v>7.4298752504702508</v>
      </c>
      <c r="F30">
        <f>Messblatt!O12</f>
        <v>7.3029523809523805E-3</v>
      </c>
      <c r="G30" s="10"/>
      <c r="H30" s="102"/>
    </row>
    <row r="31" spans="2:20" ht="20.100000000000001" customHeight="1" thickBot="1" x14ac:dyDescent="0.25">
      <c r="B31" s="114">
        <f>Sensor1!B31</f>
        <v>20.619597904761907</v>
      </c>
      <c r="C31" s="76"/>
      <c r="D31" s="77">
        <f>Sensor1!D31</f>
        <v>995.65958938095253</v>
      </c>
      <c r="E31" s="107">
        <f t="shared" si="0"/>
        <v>7.4565934392504021</v>
      </c>
      <c r="F31">
        <f>Messblatt!O13</f>
        <v>7.3289523809523787E-3</v>
      </c>
      <c r="G31" s="10"/>
      <c r="H31" s="102"/>
    </row>
    <row r="32" spans="2:20" ht="20.100000000000001" customHeight="1" thickBot="1" x14ac:dyDescent="0.25">
      <c r="B32" s="114">
        <f>Sensor1!B32</f>
        <v>15.699361238095234</v>
      </c>
      <c r="C32" s="76"/>
      <c r="D32" s="77">
        <f>Sensor1!D32</f>
        <v>995.68402723809538</v>
      </c>
      <c r="E32" s="107">
        <f t="shared" si="0"/>
        <v>7.3527334353276572</v>
      </c>
      <c r="F32">
        <f>Messblatt!O14</f>
        <v>7.2270476190476182E-3</v>
      </c>
      <c r="G32" s="10"/>
      <c r="H32" s="102"/>
    </row>
    <row r="33" spans="2:9" ht="20.100000000000001" customHeight="1" thickBot="1" x14ac:dyDescent="0.25">
      <c r="B33" s="114">
        <f>Sensor1!B33</f>
        <v>10.741406428571429</v>
      </c>
      <c r="C33" s="76"/>
      <c r="D33" s="77">
        <f>Sensor1!D33</f>
        <v>995.89102752380961</v>
      </c>
      <c r="E33" s="107">
        <f t="shared" si="0"/>
        <v>7.3030586383656182</v>
      </c>
      <c r="F33">
        <f>Messblatt!O15</f>
        <v>7.1797142857142841E-3</v>
      </c>
      <c r="G33" s="10"/>
      <c r="H33" s="102"/>
    </row>
    <row r="34" spans="2:9" ht="20.100000000000001" customHeight="1" thickBot="1" x14ac:dyDescent="0.25">
      <c r="B34" s="114">
        <f>Sensor1!B34</f>
        <v>5.7755830952380949</v>
      </c>
      <c r="C34" s="76"/>
      <c r="D34" s="77">
        <f>Sensor1!D34</f>
        <v>995.89616233333334</v>
      </c>
      <c r="E34" s="107">
        <f t="shared" si="0"/>
        <v>7.311061504824913</v>
      </c>
      <c r="F34">
        <f>Messblatt!O16</f>
        <v>7.1876190476190486E-3</v>
      </c>
      <c r="G34" s="10"/>
    </row>
    <row r="35" spans="2:9" ht="20.100000000000001" customHeight="1" x14ac:dyDescent="0.2">
      <c r="B35" s="114">
        <f>Sensor1!B35</f>
        <v>0.83779804761904753</v>
      </c>
      <c r="C35" s="76"/>
      <c r="D35" s="77">
        <f>Sensor1!D35</f>
        <v>995.89987123809533</v>
      </c>
      <c r="E35" s="107">
        <f t="shared" si="0"/>
        <v>7.3355432432644756</v>
      </c>
      <c r="F35">
        <f>Messblatt!O17</f>
        <v>7.2117142857142857E-3</v>
      </c>
      <c r="G35" s="10"/>
    </row>
    <row r="36" spans="2:9" ht="20.100000000000001" customHeight="1" x14ac:dyDescent="0.2">
      <c r="B36" s="110"/>
      <c r="C36" s="76"/>
      <c r="D36" s="78"/>
      <c r="E36" s="107"/>
      <c r="F36" s="19"/>
      <c r="G36" s="10"/>
    </row>
    <row r="37" spans="2:9" ht="20.100000000000001" customHeight="1" x14ac:dyDescent="0.2">
      <c r="B37" s="110"/>
      <c r="C37" s="76"/>
      <c r="D37" s="78"/>
      <c r="E37" s="107"/>
      <c r="F37" s="19"/>
      <c r="G37" s="10"/>
    </row>
    <row r="38" spans="2:9" ht="20.100000000000001" customHeight="1" x14ac:dyDescent="0.2">
      <c r="B38" s="110"/>
      <c r="C38" s="76"/>
      <c r="D38" s="78"/>
      <c r="E38" s="107"/>
      <c r="F38" s="19"/>
      <c r="G38" s="10"/>
    </row>
    <row r="39" spans="2:9" ht="20.100000000000001" customHeight="1" x14ac:dyDescent="0.2">
      <c r="B39" s="110"/>
      <c r="C39" s="76"/>
      <c r="D39" s="78"/>
      <c r="E39" s="107"/>
      <c r="F39" s="19"/>
      <c r="G39" s="10"/>
    </row>
    <row r="40" spans="2:9" ht="20.100000000000001" customHeight="1" x14ac:dyDescent="0.2">
      <c r="B40" s="110"/>
      <c r="C40" s="76"/>
      <c r="D40" s="78"/>
      <c r="E40" s="107"/>
      <c r="F40" s="19"/>
      <c r="G40" s="10"/>
    </row>
    <row r="41" spans="2:9" ht="20.100000000000001" customHeight="1" x14ac:dyDescent="0.2">
      <c r="B41" s="110"/>
      <c r="C41" s="76"/>
      <c r="D41" s="78"/>
      <c r="E41" s="107"/>
      <c r="F41" s="19"/>
      <c r="G41" s="10"/>
    </row>
    <row r="42" spans="2:9" ht="20.100000000000001" customHeight="1" x14ac:dyDescent="0.2">
      <c r="B42" s="110"/>
      <c r="C42" s="76"/>
      <c r="D42" s="78"/>
      <c r="E42" s="107"/>
      <c r="F42" s="19"/>
      <c r="G42" s="10"/>
    </row>
    <row r="43" spans="2:9" ht="20.100000000000001" customHeight="1" x14ac:dyDescent="0.2">
      <c r="B43" s="110"/>
      <c r="C43" s="76"/>
      <c r="D43" s="78"/>
      <c r="E43" s="107"/>
      <c r="F43" s="19"/>
      <c r="G43" s="10"/>
    </row>
    <row r="44" spans="2:9" ht="20.100000000000001" customHeight="1" x14ac:dyDescent="0.2">
      <c r="B44" s="110"/>
      <c r="C44" s="76"/>
      <c r="D44" s="78"/>
      <c r="E44" s="107"/>
      <c r="F44" s="19"/>
      <c r="G44" s="10"/>
    </row>
    <row r="45" spans="2:9" ht="15" customHeight="1" x14ac:dyDescent="0.2">
      <c r="B45" s="110"/>
      <c r="C45" s="76"/>
      <c r="D45" s="78"/>
      <c r="E45" s="107"/>
      <c r="F45" s="19"/>
      <c r="G45" s="10"/>
    </row>
    <row r="46" spans="2:9" ht="15" customHeight="1" x14ac:dyDescent="0.2">
      <c r="B46" s="110"/>
      <c r="C46" s="76"/>
      <c r="D46" s="78"/>
      <c r="E46" s="107"/>
      <c r="F46" s="19"/>
    </row>
    <row r="47" spans="2:9" ht="15" customHeight="1" x14ac:dyDescent="0.2">
      <c r="B47" s="110"/>
      <c r="C47" s="76"/>
      <c r="D47" s="78"/>
      <c r="E47" s="107"/>
      <c r="F47" s="19"/>
    </row>
    <row r="48" spans="2:9" ht="15" customHeight="1" x14ac:dyDescent="0.2">
      <c r="I48" s="10"/>
    </row>
    <row r="49" spans="1:11" ht="15" customHeight="1" x14ac:dyDescent="0.2">
      <c r="A49" s="33"/>
      <c r="B49" s="33"/>
      <c r="C49" s="33"/>
      <c r="D49" s="33"/>
      <c r="E49" s="33"/>
      <c r="F49" s="33"/>
      <c r="G49" s="33"/>
      <c r="H49" s="33"/>
      <c r="I49" s="111"/>
      <c r="J49" s="33"/>
      <c r="K49" s="33"/>
    </row>
    <row r="50" spans="1:11" ht="15" customHeight="1" x14ac:dyDescent="0.2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</row>
    <row r="51" spans="1:11" ht="15" customHeight="1" x14ac:dyDescent="0.2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</row>
    <row r="52" spans="1:11" ht="15" customHeight="1" x14ac:dyDescent="0.2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</row>
    <row r="53" spans="1:11" ht="15" customHeight="1" x14ac:dyDescent="0.2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</row>
    <row r="54" spans="1:11" ht="15" customHeight="1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</row>
    <row r="55" spans="1:11" ht="15" customHeight="1" x14ac:dyDescent="0.2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</row>
    <row r="56" spans="1:11" ht="15" customHeight="1" x14ac:dyDescent="0.2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</row>
    <row r="57" spans="1:11" ht="15" customHeight="1" x14ac:dyDescent="0.2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</row>
    <row r="58" spans="1:11" ht="15" customHeight="1" x14ac:dyDescent="0.2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</row>
    <row r="59" spans="1:11" ht="15" customHeight="1" x14ac:dyDescent="0.2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</row>
    <row r="60" spans="1:11" ht="15" customHeight="1" x14ac:dyDescent="0.2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</row>
    <row r="61" spans="1:11" ht="15" customHeight="1" x14ac:dyDescent="0.2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</row>
    <row r="62" spans="1:11" ht="15" customHeight="1" x14ac:dyDescent="0.2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</row>
    <row r="63" spans="1:11" ht="15" customHeight="1" x14ac:dyDescent="0.2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</row>
    <row r="64" spans="1:11" ht="15" customHeight="1" x14ac:dyDescent="0.2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</row>
  </sheetData>
  <phoneticPr fontId="1" type="noConversion"/>
  <conditionalFormatting sqref="E25:E47">
    <cfRule type="cellIs" dxfId="63" priority="1" stopIfTrue="1" operator="lessThan">
      <formula>$T$19</formula>
    </cfRule>
    <cfRule type="cellIs" dxfId="62" priority="2" stopIfTrue="1" operator="greaterThan">
      <formula>$P$20</formula>
    </cfRule>
  </conditionalFormatting>
  <conditionalFormatting sqref="B2:K16">
    <cfRule type="expression" dxfId="61" priority="3" stopIfTrue="1">
      <formula>($S$11-$S$12)&lt;0</formula>
    </cfRule>
    <cfRule type="expression" dxfId="60" priority="4" stopIfTrue="1">
      <formula>($S$11-$S$12)&gt;0</formula>
    </cfRule>
  </conditionalFormatting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7170" r:id="rId4" name="TextBox1">
          <controlPr defaultSize="0" autoLine="0" linkedCell="S11" r:id="rId5">
            <anchor moveWithCells="1">
              <from>
                <xdr:col>4</xdr:col>
                <xdr:colOff>828675</xdr:colOff>
                <xdr:row>4</xdr:row>
                <xdr:rowOff>180975</xdr:rowOff>
              </from>
              <to>
                <xdr:col>4</xdr:col>
                <xdr:colOff>1743075</xdr:colOff>
                <xdr:row>6</xdr:row>
                <xdr:rowOff>9525</xdr:rowOff>
              </to>
            </anchor>
          </controlPr>
        </control>
      </mc:Choice>
      <mc:Fallback>
        <control shapeId="7170" r:id="rId4" name="TextBox1"/>
      </mc:Fallback>
    </mc:AlternateContent>
    <mc:AlternateContent xmlns:mc="http://schemas.openxmlformats.org/markup-compatibility/2006">
      <mc:Choice Requires="x14">
        <control shapeId="7172" r:id="rId6" name="TextBox2">
          <controlPr defaultSize="0" autoLine="0" linkedCell="S9" r:id="rId7">
            <anchor moveWithCells="1">
              <from>
                <xdr:col>5</xdr:col>
                <xdr:colOff>219075</xdr:colOff>
                <xdr:row>1</xdr:row>
                <xdr:rowOff>180975</xdr:rowOff>
              </from>
              <to>
                <xdr:col>5</xdr:col>
                <xdr:colOff>1066800</xdr:colOff>
                <xdr:row>3</xdr:row>
                <xdr:rowOff>28575</xdr:rowOff>
              </to>
            </anchor>
          </controlPr>
        </control>
      </mc:Choice>
      <mc:Fallback>
        <control shapeId="7172" r:id="rId6" name="TextBox2"/>
      </mc:Fallback>
    </mc:AlternateContent>
    <mc:AlternateContent xmlns:mc="http://schemas.openxmlformats.org/markup-compatibility/2006">
      <mc:Choice Requires="x14">
        <control shapeId="7173" r:id="rId8" name="TextBox4">
          <controlPr defaultSize="0" autoLine="0" autoPict="0" linkedCell="S8" r:id="rId9">
            <anchor moveWithCells="1">
              <from>
                <xdr:col>2</xdr:col>
                <xdr:colOff>571500</xdr:colOff>
                <xdr:row>1</xdr:row>
                <xdr:rowOff>171450</xdr:rowOff>
              </from>
              <to>
                <xdr:col>3</xdr:col>
                <xdr:colOff>809625</xdr:colOff>
                <xdr:row>3</xdr:row>
                <xdr:rowOff>19050</xdr:rowOff>
              </to>
            </anchor>
          </controlPr>
        </control>
      </mc:Choice>
      <mc:Fallback>
        <control shapeId="7173" r:id="rId8" name="TextBox4"/>
      </mc:Fallback>
    </mc:AlternateContent>
    <mc:AlternateContent xmlns:mc="http://schemas.openxmlformats.org/markup-compatibility/2006">
      <mc:Choice Requires="x14">
        <control shapeId="7174" r:id="rId10" name="TextBox5">
          <controlPr defaultSize="0" autoLine="0" autoPict="0" linkedCell="S16" r:id="rId11">
            <anchor moveWithCells="1">
              <from>
                <xdr:col>4</xdr:col>
                <xdr:colOff>0</xdr:colOff>
                <xdr:row>8</xdr:row>
                <xdr:rowOff>0</xdr:rowOff>
              </from>
              <to>
                <xdr:col>7</xdr:col>
                <xdr:colOff>123825</xdr:colOff>
                <xdr:row>11</xdr:row>
                <xdr:rowOff>0</xdr:rowOff>
              </to>
            </anchor>
          </controlPr>
        </control>
      </mc:Choice>
      <mc:Fallback>
        <control shapeId="7174" r:id="rId10" name="TextBox5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6"/>
  <dimension ref="A2:T64"/>
  <sheetViews>
    <sheetView showGridLines="0" workbookViewId="0">
      <selection activeCell="F25" sqref="F25"/>
    </sheetView>
  </sheetViews>
  <sheetFormatPr defaultColWidth="11.42578125" defaultRowHeight="15" customHeight="1" x14ac:dyDescent="0.2"/>
  <cols>
    <col min="2" max="4" width="12.7109375" customWidth="1"/>
    <col min="5" max="5" width="34.5703125" customWidth="1"/>
    <col min="6" max="6" width="16.7109375" customWidth="1"/>
    <col min="7" max="90" width="12.7109375" customWidth="1"/>
  </cols>
  <sheetData>
    <row r="2" spans="2:19" ht="15" customHeight="1" x14ac:dyDescent="0.2">
      <c r="B2" s="2"/>
      <c r="C2" s="2"/>
      <c r="D2" s="2"/>
      <c r="E2" s="2"/>
      <c r="F2" s="2"/>
      <c r="G2" s="2"/>
      <c r="H2" s="2"/>
      <c r="I2" s="33"/>
      <c r="J2" s="33"/>
      <c r="K2" s="33"/>
      <c r="R2" s="25" t="s">
        <v>27</v>
      </c>
    </row>
    <row r="3" spans="2:19" ht="15" customHeight="1" x14ac:dyDescent="0.25">
      <c r="B3" s="2"/>
      <c r="C3" s="3" t="s">
        <v>0</v>
      </c>
      <c r="D3" s="4"/>
      <c r="E3" s="3" t="s">
        <v>1</v>
      </c>
      <c r="F3" s="5"/>
      <c r="G3" s="6"/>
      <c r="H3" s="2"/>
      <c r="I3" s="33"/>
      <c r="J3" s="33"/>
      <c r="K3" s="33"/>
      <c r="R3" s="25" t="s">
        <v>28</v>
      </c>
    </row>
    <row r="4" spans="2:19" ht="15" customHeight="1" x14ac:dyDescent="0.2">
      <c r="B4" s="2"/>
      <c r="C4" s="2"/>
      <c r="D4" s="2"/>
      <c r="E4" s="2"/>
      <c r="F4" s="2"/>
      <c r="G4" s="2"/>
      <c r="H4" s="2"/>
      <c r="I4" s="33"/>
      <c r="J4" s="33"/>
      <c r="K4" s="33"/>
    </row>
    <row r="5" spans="2:19" ht="15" customHeight="1" x14ac:dyDescent="0.2">
      <c r="B5" s="2"/>
      <c r="C5" s="2"/>
      <c r="D5" s="2"/>
      <c r="E5" s="2"/>
      <c r="F5" s="2"/>
      <c r="G5" s="2"/>
      <c r="H5" s="2"/>
      <c r="I5" s="33"/>
      <c r="J5" s="33"/>
      <c r="K5" s="33"/>
    </row>
    <row r="6" spans="2:19" ht="15" customHeight="1" x14ac:dyDescent="0.2">
      <c r="B6" s="2"/>
      <c r="C6" s="2"/>
      <c r="D6" s="2" t="s">
        <v>2</v>
      </c>
      <c r="E6" s="2"/>
      <c r="F6" s="7"/>
      <c r="G6" s="2"/>
      <c r="H6" s="8"/>
      <c r="I6" s="109"/>
      <c r="J6" s="33"/>
      <c r="K6" s="33"/>
      <c r="R6" t="s">
        <v>12</v>
      </c>
    </row>
    <row r="7" spans="2:19" ht="15" customHeight="1" x14ac:dyDescent="0.2">
      <c r="B7" s="2"/>
      <c r="C7" s="2"/>
      <c r="D7" s="2"/>
      <c r="E7" s="2"/>
      <c r="F7" s="7"/>
      <c r="G7" s="2"/>
      <c r="H7" s="2"/>
      <c r="I7" s="33"/>
      <c r="J7" s="33"/>
      <c r="K7" s="33"/>
    </row>
    <row r="8" spans="2:19" ht="15" customHeight="1" x14ac:dyDescent="0.2">
      <c r="B8" s="2"/>
      <c r="C8" s="2"/>
      <c r="D8" s="2"/>
      <c r="E8" s="2"/>
      <c r="F8" s="2"/>
      <c r="G8" s="2"/>
      <c r="H8" s="2"/>
      <c r="I8" s="33"/>
      <c r="J8" s="33"/>
      <c r="K8" s="33"/>
      <c r="R8" t="s">
        <v>13</v>
      </c>
      <c r="S8" t="s">
        <v>60</v>
      </c>
    </row>
    <row r="9" spans="2:19" ht="15" customHeight="1" x14ac:dyDescent="0.2">
      <c r="B9" s="2"/>
      <c r="C9" s="2"/>
      <c r="D9" s="2" t="s">
        <v>3</v>
      </c>
      <c r="E9" s="2"/>
      <c r="F9" s="2"/>
      <c r="G9" s="2"/>
      <c r="H9" s="2"/>
      <c r="I9" s="33"/>
      <c r="J9" s="33"/>
      <c r="K9" s="33"/>
      <c r="R9" t="s">
        <v>14</v>
      </c>
      <c r="S9" s="9" t="s">
        <v>38</v>
      </c>
    </row>
    <row r="10" spans="2:19" ht="15" customHeight="1" x14ac:dyDescent="0.2">
      <c r="B10" s="2"/>
      <c r="C10" s="2"/>
      <c r="D10" s="2"/>
      <c r="E10" s="2"/>
      <c r="F10" s="2"/>
      <c r="G10" s="2"/>
      <c r="H10" s="2"/>
      <c r="I10" s="33"/>
      <c r="J10" s="33"/>
      <c r="K10" s="33"/>
      <c r="R10" t="s">
        <v>15</v>
      </c>
      <c r="S10" s="9"/>
    </row>
    <row r="11" spans="2:19" ht="15" customHeight="1" x14ac:dyDescent="0.2">
      <c r="B11" s="2"/>
      <c r="C11" s="2"/>
      <c r="D11" s="2"/>
      <c r="E11" s="2"/>
      <c r="F11" s="2"/>
      <c r="G11" s="2"/>
      <c r="H11" s="2"/>
      <c r="I11" s="33"/>
      <c r="J11" s="33"/>
      <c r="K11" s="33"/>
      <c r="R11" t="s">
        <v>16</v>
      </c>
      <c r="S11" s="9" t="s">
        <v>38</v>
      </c>
    </row>
    <row r="12" spans="2:19" ht="15" customHeight="1" x14ac:dyDescent="0.2">
      <c r="B12" s="2"/>
      <c r="C12" s="2"/>
      <c r="D12" s="2"/>
      <c r="E12" s="2"/>
      <c r="F12" s="2"/>
      <c r="G12" s="2"/>
      <c r="H12" s="2"/>
      <c r="I12" s="33"/>
      <c r="J12" s="33"/>
      <c r="K12" s="33"/>
      <c r="R12" t="s">
        <v>17</v>
      </c>
      <c r="S12" s="9" t="s">
        <v>38</v>
      </c>
    </row>
    <row r="13" spans="2:19" ht="15" customHeight="1" x14ac:dyDescent="0.2">
      <c r="B13" s="2"/>
      <c r="C13" s="2"/>
      <c r="D13" s="2"/>
      <c r="E13" s="2"/>
      <c r="F13" s="2"/>
      <c r="G13" s="2"/>
      <c r="H13" s="2"/>
      <c r="I13" s="33"/>
      <c r="J13" s="33"/>
      <c r="K13" s="33"/>
      <c r="R13" t="s">
        <v>34</v>
      </c>
      <c r="S13" t="s">
        <v>52</v>
      </c>
    </row>
    <row r="14" spans="2:19" ht="15" customHeight="1" x14ac:dyDescent="0.2">
      <c r="B14" s="2"/>
      <c r="C14" s="2"/>
      <c r="D14" s="2"/>
      <c r="E14" s="2"/>
      <c r="F14" s="2"/>
      <c r="G14" s="2"/>
      <c r="H14" s="2"/>
      <c r="I14" s="33"/>
      <c r="J14" s="33"/>
      <c r="K14" s="33"/>
    </row>
    <row r="15" spans="2:19" ht="15" customHeight="1" x14ac:dyDescent="0.2">
      <c r="B15" s="2"/>
      <c r="C15" s="2"/>
      <c r="D15" s="2"/>
      <c r="E15" s="2"/>
      <c r="F15" s="2"/>
      <c r="G15" s="2"/>
      <c r="H15" s="2"/>
      <c r="I15" s="33"/>
      <c r="J15" s="33"/>
      <c r="K15" s="33"/>
    </row>
    <row r="16" spans="2:19" ht="15" customHeight="1" x14ac:dyDescent="0.2">
      <c r="B16" s="2"/>
      <c r="C16" s="2"/>
      <c r="D16" s="2"/>
      <c r="E16" s="2"/>
      <c r="F16" s="2"/>
      <c r="G16" s="2"/>
      <c r="H16" s="2"/>
      <c r="I16" s="33"/>
      <c r="J16" s="33"/>
      <c r="K16" s="33"/>
      <c r="L16" s="10"/>
      <c r="R16" t="s">
        <v>31</v>
      </c>
      <c r="S16" s="34" t="s">
        <v>58</v>
      </c>
    </row>
    <row r="17" spans="2:20" ht="15" customHeight="1" x14ac:dyDescent="0.2">
      <c r="I17" s="33"/>
      <c r="J17" s="33"/>
      <c r="K17" s="33"/>
      <c r="L17" s="10"/>
      <c r="R17" t="s">
        <v>32</v>
      </c>
      <c r="S17" t="s">
        <v>18</v>
      </c>
    </row>
    <row r="18" spans="2:20" ht="15" customHeight="1" x14ac:dyDescent="0.2">
      <c r="L18" s="10"/>
    </row>
    <row r="19" spans="2:20" ht="15" customHeight="1" x14ac:dyDescent="0.2">
      <c r="B19" s="10"/>
      <c r="C19" s="13" t="s">
        <v>5</v>
      </c>
      <c r="D19" s="14"/>
      <c r="E19" s="103" t="s">
        <v>74</v>
      </c>
      <c r="F19" s="11" t="s">
        <v>86</v>
      </c>
      <c r="G19" s="10"/>
      <c r="H19" s="10"/>
      <c r="I19" s="10"/>
      <c r="K19" s="10"/>
      <c r="R19" t="s">
        <v>26</v>
      </c>
      <c r="T19">
        <f>Spezifikation!E8</f>
        <v>25</v>
      </c>
    </row>
    <row r="20" spans="2:20" ht="15" customHeight="1" thickBot="1" x14ac:dyDescent="0.25">
      <c r="B20" s="16"/>
      <c r="C20" s="15"/>
      <c r="D20" s="16"/>
      <c r="E20" s="108" t="s">
        <v>75</v>
      </c>
      <c r="F20" s="12"/>
      <c r="G20" s="10"/>
      <c r="O20" t="s">
        <v>19</v>
      </c>
      <c r="P20">
        <f>Spezifikation!G8</f>
        <v>38</v>
      </c>
    </row>
    <row r="21" spans="2:20" ht="15" customHeight="1" x14ac:dyDescent="0.2">
      <c r="B21" s="14"/>
      <c r="C21" s="17"/>
      <c r="D21" s="21"/>
      <c r="E21" s="104"/>
      <c r="F21" s="10"/>
      <c r="G21" s="10"/>
    </row>
    <row r="22" spans="2:20" ht="15.75" customHeight="1" x14ac:dyDescent="0.2">
      <c r="B22" s="29" t="s">
        <v>6</v>
      </c>
      <c r="C22" s="27" t="s">
        <v>76</v>
      </c>
      <c r="D22" s="26" t="s">
        <v>7</v>
      </c>
      <c r="E22" s="105" t="s">
        <v>8</v>
      </c>
      <c r="F22" s="28" t="s">
        <v>8</v>
      </c>
      <c r="G22" s="10"/>
      <c r="N22" t="s">
        <v>21</v>
      </c>
      <c r="P22" t="e">
        <f>Spezifikation!#REF!</f>
        <v>#REF!</v>
      </c>
    </row>
    <row r="23" spans="2:20" ht="20.100000000000001" customHeight="1" x14ac:dyDescent="0.2">
      <c r="B23" s="29"/>
      <c r="C23" s="27"/>
      <c r="D23" s="26"/>
      <c r="E23" s="105"/>
      <c r="F23" s="28"/>
      <c r="G23" s="10"/>
    </row>
    <row r="24" spans="2:20" ht="20.100000000000001" customHeight="1" thickBot="1" x14ac:dyDescent="0.25">
      <c r="B24" s="32" t="s">
        <v>9</v>
      </c>
      <c r="C24" s="31" t="s">
        <v>77</v>
      </c>
      <c r="D24" s="30" t="s">
        <v>10</v>
      </c>
      <c r="E24" s="105" t="str">
        <f>Spezifikation!I8</f>
        <v>[mV]</v>
      </c>
      <c r="F24" s="113" t="s">
        <v>11</v>
      </c>
      <c r="G24" s="10"/>
      <c r="N24" t="s">
        <v>22</v>
      </c>
      <c r="P24" t="e">
        <f>Spezifikation!#REF!</f>
        <v>#REF!</v>
      </c>
    </row>
    <row r="25" spans="2:20" ht="20.100000000000001" customHeight="1" thickBot="1" x14ac:dyDescent="0.25">
      <c r="B25" s="114">
        <f>Sensor1!B25</f>
        <v>49.888200809523809</v>
      </c>
      <c r="C25" s="75"/>
      <c r="D25" s="77">
        <f>Sensor1!D25</f>
        <v>998.78070680952374</v>
      </c>
      <c r="E25" s="106">
        <f>1013*F25/D25*1000</f>
        <v>7.1908895645843263</v>
      </c>
      <c r="F25">
        <f>Messblatt!P7</f>
        <v>7.0899523809523808E-3</v>
      </c>
      <c r="G25" s="10"/>
    </row>
    <row r="26" spans="2:20" ht="20.100000000000001" customHeight="1" thickBot="1" x14ac:dyDescent="0.25">
      <c r="B26" s="114">
        <f>Sensor1!B26</f>
        <v>45.167634190476193</v>
      </c>
      <c r="C26" s="101"/>
      <c r="D26" s="77">
        <f>Sensor1!D26</f>
        <v>998.11833709523819</v>
      </c>
      <c r="E26" s="107">
        <f t="shared" ref="E26:E35" si="0">1013*F26/D26*1000</f>
        <v>7.1305623623062919</v>
      </c>
      <c r="F26">
        <f>Messblatt!P8</f>
        <v>7.0258095238095253E-3</v>
      </c>
      <c r="G26" s="10"/>
      <c r="N26" t="s">
        <v>23</v>
      </c>
      <c r="P26" t="e">
        <f>Spezifikation!#REF!</f>
        <v>#REF!</v>
      </c>
    </row>
    <row r="27" spans="2:20" ht="20.100000000000001" customHeight="1" thickBot="1" x14ac:dyDescent="0.25">
      <c r="B27" s="114">
        <f>Sensor1!B27</f>
        <v>40.322132571428575</v>
      </c>
      <c r="C27" s="76"/>
      <c r="D27" s="77">
        <f>Sensor1!D27</f>
        <v>997.20788166666694</v>
      </c>
      <c r="E27" s="107">
        <f t="shared" si="0"/>
        <v>7.0584178426246211</v>
      </c>
      <c r="F27">
        <f>Messblatt!P9</f>
        <v>6.9483809523809515E-3</v>
      </c>
      <c r="G27" s="10"/>
      <c r="H27" s="102"/>
    </row>
    <row r="28" spans="2:20" ht="20.100000000000001" customHeight="1" thickBot="1" x14ac:dyDescent="0.25">
      <c r="B28" s="114">
        <f>Sensor1!B28</f>
        <v>35.403038619047621</v>
      </c>
      <c r="C28" s="76"/>
      <c r="D28" s="77">
        <f>Sensor1!D28</f>
        <v>996.67720538095227</v>
      </c>
      <c r="E28" s="107">
        <f t="shared" si="0"/>
        <v>7.004774952328761</v>
      </c>
      <c r="F28">
        <f>Messblatt!P10</f>
        <v>6.8919047619047605E-3</v>
      </c>
      <c r="G28" s="10"/>
      <c r="H28" s="102"/>
      <c r="N28" t="s">
        <v>25</v>
      </c>
      <c r="P28">
        <f>Spezifikation!E12</f>
        <v>0</v>
      </c>
    </row>
    <row r="29" spans="2:20" ht="20.100000000000001" customHeight="1" thickBot="1" x14ac:dyDescent="0.25">
      <c r="B29" s="114">
        <f>Sensor1!B29</f>
        <v>30.49292776190476</v>
      </c>
      <c r="C29" s="76"/>
      <c r="D29" s="77">
        <f>Sensor1!D29</f>
        <v>996.04944228571412</v>
      </c>
      <c r="E29" s="107">
        <f t="shared" si="0"/>
        <v>6.9630364965940936</v>
      </c>
      <c r="F29">
        <f>Messblatt!P11</f>
        <v>6.8465238095238102E-3</v>
      </c>
      <c r="G29" s="10"/>
      <c r="H29" s="102"/>
      <c r="O29" t="s">
        <v>19</v>
      </c>
      <c r="P29">
        <f>Spezifikation!G12</f>
        <v>0</v>
      </c>
    </row>
    <row r="30" spans="2:20" ht="20.100000000000001" customHeight="1" thickBot="1" x14ac:dyDescent="0.25">
      <c r="B30" s="114">
        <f>Sensor1!B30</f>
        <v>25.54915304761905</v>
      </c>
      <c r="C30" s="76"/>
      <c r="D30" s="77">
        <f>Sensor1!D30</f>
        <v>995.695151333333</v>
      </c>
      <c r="E30" s="107">
        <f t="shared" si="0"/>
        <v>6.9547589466833815</v>
      </c>
      <c r="F30">
        <f>Messblatt!P12</f>
        <v>6.8359523809523801E-3</v>
      </c>
      <c r="G30" s="10"/>
      <c r="H30" s="102"/>
    </row>
    <row r="31" spans="2:20" ht="20.100000000000001" customHeight="1" thickBot="1" x14ac:dyDescent="0.25">
      <c r="B31" s="114">
        <f>Sensor1!B31</f>
        <v>20.619597904761907</v>
      </c>
      <c r="C31" s="76"/>
      <c r="D31" s="77">
        <f>Sensor1!D31</f>
        <v>995.65958938095253</v>
      </c>
      <c r="E31" s="107">
        <f t="shared" si="0"/>
        <v>6.9732239409566086</v>
      </c>
      <c r="F31">
        <f>Messblatt!P13</f>
        <v>6.8538571428571416E-3</v>
      </c>
      <c r="G31" s="10"/>
      <c r="H31" s="102"/>
    </row>
    <row r="32" spans="2:20" ht="20.100000000000001" customHeight="1" thickBot="1" x14ac:dyDescent="0.25">
      <c r="B32" s="114">
        <f>Sensor1!B32</f>
        <v>15.699361238095234</v>
      </c>
      <c r="C32" s="76"/>
      <c r="D32" s="77">
        <f>Sensor1!D32</f>
        <v>995.68402723809538</v>
      </c>
      <c r="E32" s="107">
        <f t="shared" si="0"/>
        <v>6.8846366662318266</v>
      </c>
      <c r="F32">
        <f>Messblatt!P14</f>
        <v>6.7669523809523787E-3</v>
      </c>
      <c r="G32" s="10"/>
      <c r="H32" s="102"/>
    </row>
    <row r="33" spans="2:8" ht="20.100000000000001" customHeight="1" thickBot="1" x14ac:dyDescent="0.25">
      <c r="B33" s="114">
        <f>Sensor1!B33</f>
        <v>10.741406428571429</v>
      </c>
      <c r="C33" s="76"/>
      <c r="D33" s="77">
        <f>Sensor1!D33</f>
        <v>995.89102752380961</v>
      </c>
      <c r="E33" s="107">
        <f t="shared" si="0"/>
        <v>6.8221748907586477</v>
      </c>
      <c r="F33">
        <f>Messblatt!P15</f>
        <v>6.706952380952382E-3</v>
      </c>
      <c r="G33" s="10"/>
      <c r="H33" s="102"/>
    </row>
    <row r="34" spans="2:8" ht="20.100000000000001" customHeight="1" thickBot="1" x14ac:dyDescent="0.25">
      <c r="B34" s="114">
        <f>Sensor1!B34</f>
        <v>5.7755830952380949</v>
      </c>
      <c r="C34" s="76"/>
      <c r="D34" s="77">
        <f>Sensor1!D34</f>
        <v>995.89616233333334</v>
      </c>
      <c r="E34" s="107">
        <f t="shared" si="0"/>
        <v>6.8156491749498</v>
      </c>
      <c r="F34">
        <f>Messblatt!P16</f>
        <v>6.7005714285714273E-3</v>
      </c>
      <c r="G34" s="10"/>
    </row>
    <row r="35" spans="2:8" ht="20.100000000000001" customHeight="1" x14ac:dyDescent="0.2">
      <c r="B35" s="114">
        <f>Sensor1!B35</f>
        <v>0.83779804761904753</v>
      </c>
      <c r="C35" s="76"/>
      <c r="D35" s="77">
        <f>Sensor1!D35</f>
        <v>995.89987123809533</v>
      </c>
      <c r="E35" s="107">
        <f t="shared" si="0"/>
        <v>6.8293313760949417</v>
      </c>
      <c r="F35">
        <f>Messblatt!P17</f>
        <v>6.7140476190476178E-3</v>
      </c>
      <c r="G35" s="10"/>
    </row>
    <row r="36" spans="2:8" ht="20.100000000000001" customHeight="1" x14ac:dyDescent="0.2">
      <c r="B36" s="110"/>
      <c r="C36" s="76"/>
      <c r="D36" s="78"/>
      <c r="E36" s="107"/>
      <c r="F36" s="19"/>
      <c r="G36" s="10"/>
    </row>
    <row r="37" spans="2:8" ht="20.100000000000001" customHeight="1" x14ac:dyDescent="0.2">
      <c r="B37" s="110"/>
      <c r="C37" s="76"/>
      <c r="D37" s="78"/>
      <c r="E37" s="107"/>
      <c r="F37" s="19"/>
      <c r="G37" s="10"/>
    </row>
    <row r="38" spans="2:8" ht="20.100000000000001" customHeight="1" x14ac:dyDescent="0.2">
      <c r="B38" s="110"/>
      <c r="C38" s="76"/>
      <c r="D38" s="78"/>
      <c r="E38" s="107"/>
      <c r="F38" s="19"/>
      <c r="G38" s="10"/>
    </row>
    <row r="39" spans="2:8" ht="20.100000000000001" customHeight="1" x14ac:dyDescent="0.2">
      <c r="B39" s="110"/>
      <c r="C39" s="76"/>
      <c r="D39" s="78"/>
      <c r="E39" s="107"/>
      <c r="F39" s="19"/>
      <c r="G39" s="10"/>
    </row>
    <row r="40" spans="2:8" ht="20.100000000000001" customHeight="1" x14ac:dyDescent="0.2">
      <c r="B40" s="110"/>
      <c r="C40" s="76"/>
      <c r="D40" s="78"/>
      <c r="E40" s="107"/>
      <c r="F40" s="19"/>
      <c r="G40" s="10"/>
    </row>
    <row r="41" spans="2:8" ht="20.100000000000001" customHeight="1" x14ac:dyDescent="0.2">
      <c r="B41" s="110"/>
      <c r="C41" s="76"/>
      <c r="D41" s="78"/>
      <c r="E41" s="107"/>
      <c r="F41" s="19"/>
      <c r="G41" s="10"/>
    </row>
    <row r="42" spans="2:8" ht="20.100000000000001" customHeight="1" x14ac:dyDescent="0.2">
      <c r="B42" s="110"/>
      <c r="C42" s="76"/>
      <c r="D42" s="78"/>
      <c r="E42" s="107"/>
      <c r="F42" s="19"/>
      <c r="G42" s="10"/>
    </row>
    <row r="43" spans="2:8" ht="20.100000000000001" customHeight="1" x14ac:dyDescent="0.2">
      <c r="B43" s="110"/>
      <c r="C43" s="76"/>
      <c r="D43" s="78"/>
      <c r="E43" s="107"/>
      <c r="F43" s="19"/>
      <c r="G43" s="10"/>
    </row>
    <row r="44" spans="2:8" ht="20.100000000000001" customHeight="1" x14ac:dyDescent="0.2">
      <c r="B44" s="110"/>
      <c r="C44" s="76"/>
      <c r="D44" s="78"/>
      <c r="E44" s="107"/>
      <c r="F44" s="19"/>
      <c r="G44" s="10"/>
    </row>
    <row r="45" spans="2:8" ht="15" customHeight="1" x14ac:dyDescent="0.2">
      <c r="B45" s="110"/>
      <c r="C45" s="76"/>
      <c r="D45" s="78"/>
      <c r="E45" s="107"/>
      <c r="F45" s="19"/>
      <c r="G45" s="10"/>
    </row>
    <row r="46" spans="2:8" ht="15" customHeight="1" x14ac:dyDescent="0.2">
      <c r="B46" s="110"/>
      <c r="C46" s="76"/>
      <c r="D46" s="78"/>
      <c r="E46" s="107"/>
      <c r="F46" s="19"/>
    </row>
    <row r="47" spans="2:8" ht="15" customHeight="1" x14ac:dyDescent="0.2">
      <c r="B47" s="110"/>
      <c r="C47" s="76"/>
      <c r="D47" s="78"/>
      <c r="E47" s="107"/>
      <c r="F47" s="19"/>
    </row>
    <row r="49" spans="1:11" ht="15" customHeight="1" x14ac:dyDescent="0.2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</row>
    <row r="50" spans="1:11" ht="15" customHeight="1" x14ac:dyDescent="0.2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</row>
    <row r="51" spans="1:11" ht="15" customHeight="1" x14ac:dyDescent="0.2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</row>
    <row r="52" spans="1:11" ht="15" customHeight="1" x14ac:dyDescent="0.2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</row>
    <row r="53" spans="1:11" ht="15" customHeight="1" x14ac:dyDescent="0.2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</row>
    <row r="54" spans="1:11" ht="15" customHeight="1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</row>
    <row r="55" spans="1:11" ht="15" customHeight="1" x14ac:dyDescent="0.2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</row>
    <row r="56" spans="1:11" ht="15" customHeight="1" x14ac:dyDescent="0.2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</row>
    <row r="57" spans="1:11" ht="15" customHeight="1" x14ac:dyDescent="0.2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</row>
    <row r="58" spans="1:11" ht="15" customHeight="1" x14ac:dyDescent="0.2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</row>
    <row r="59" spans="1:11" ht="15" customHeight="1" x14ac:dyDescent="0.2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</row>
    <row r="60" spans="1:11" ht="15" customHeight="1" x14ac:dyDescent="0.2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</row>
    <row r="61" spans="1:11" ht="15" customHeight="1" x14ac:dyDescent="0.2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</row>
    <row r="62" spans="1:11" ht="15" customHeight="1" x14ac:dyDescent="0.2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</row>
    <row r="63" spans="1:11" ht="15" customHeight="1" x14ac:dyDescent="0.2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</row>
    <row r="64" spans="1:11" ht="15" customHeight="1" x14ac:dyDescent="0.2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</row>
  </sheetData>
  <phoneticPr fontId="1" type="noConversion"/>
  <conditionalFormatting sqref="E25:E47">
    <cfRule type="cellIs" dxfId="59" priority="1" stopIfTrue="1" operator="lessThan">
      <formula>$T$19</formula>
    </cfRule>
    <cfRule type="cellIs" dxfId="58" priority="2" stopIfTrue="1" operator="greaterThan">
      <formula>$P$20</formula>
    </cfRule>
  </conditionalFormatting>
  <conditionalFormatting sqref="B2:K16">
    <cfRule type="expression" dxfId="57" priority="3" stopIfTrue="1">
      <formula>($S$11-$S$12)&lt;0</formula>
    </cfRule>
    <cfRule type="expression" dxfId="56" priority="4" stopIfTrue="1">
      <formula>($S$11-$S$12)&gt;0</formula>
    </cfRule>
  </conditionalFormatting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8194" r:id="rId4" name="TextBox1">
          <controlPr defaultSize="0" autoLine="0" linkedCell="S11" r:id="rId5">
            <anchor moveWithCells="1">
              <from>
                <xdr:col>4</xdr:col>
                <xdr:colOff>828675</xdr:colOff>
                <xdr:row>4</xdr:row>
                <xdr:rowOff>180975</xdr:rowOff>
              </from>
              <to>
                <xdr:col>4</xdr:col>
                <xdr:colOff>1743075</xdr:colOff>
                <xdr:row>6</xdr:row>
                <xdr:rowOff>9525</xdr:rowOff>
              </to>
            </anchor>
          </controlPr>
        </control>
      </mc:Choice>
      <mc:Fallback>
        <control shapeId="8194" r:id="rId4" name="TextBox1"/>
      </mc:Fallback>
    </mc:AlternateContent>
    <mc:AlternateContent xmlns:mc="http://schemas.openxmlformats.org/markup-compatibility/2006">
      <mc:Choice Requires="x14">
        <control shapeId="8196" r:id="rId6" name="TextBox2">
          <controlPr defaultSize="0" autoLine="0" linkedCell="S9" r:id="rId7">
            <anchor moveWithCells="1">
              <from>
                <xdr:col>5</xdr:col>
                <xdr:colOff>219075</xdr:colOff>
                <xdr:row>1</xdr:row>
                <xdr:rowOff>180975</xdr:rowOff>
              </from>
              <to>
                <xdr:col>5</xdr:col>
                <xdr:colOff>1066800</xdr:colOff>
                <xdr:row>3</xdr:row>
                <xdr:rowOff>28575</xdr:rowOff>
              </to>
            </anchor>
          </controlPr>
        </control>
      </mc:Choice>
      <mc:Fallback>
        <control shapeId="8196" r:id="rId6" name="TextBox2"/>
      </mc:Fallback>
    </mc:AlternateContent>
    <mc:AlternateContent xmlns:mc="http://schemas.openxmlformats.org/markup-compatibility/2006">
      <mc:Choice Requires="x14">
        <control shapeId="8197" r:id="rId8" name="TextBox4">
          <controlPr defaultSize="0" autoLine="0" autoPict="0" linkedCell="S8" r:id="rId9">
            <anchor moveWithCells="1">
              <from>
                <xdr:col>2</xdr:col>
                <xdr:colOff>571500</xdr:colOff>
                <xdr:row>1</xdr:row>
                <xdr:rowOff>171450</xdr:rowOff>
              </from>
              <to>
                <xdr:col>3</xdr:col>
                <xdr:colOff>809625</xdr:colOff>
                <xdr:row>3</xdr:row>
                <xdr:rowOff>19050</xdr:rowOff>
              </to>
            </anchor>
          </controlPr>
        </control>
      </mc:Choice>
      <mc:Fallback>
        <control shapeId="8197" r:id="rId8" name="TextBox4"/>
      </mc:Fallback>
    </mc:AlternateContent>
    <mc:AlternateContent xmlns:mc="http://schemas.openxmlformats.org/markup-compatibility/2006">
      <mc:Choice Requires="x14">
        <control shapeId="8198" r:id="rId10" name="TextBox5">
          <controlPr defaultSize="0" autoLine="0" autoPict="0" linkedCell="S16" r:id="rId11">
            <anchor moveWithCells="1">
              <from>
                <xdr:col>4</xdr:col>
                <xdr:colOff>0</xdr:colOff>
                <xdr:row>8</xdr:row>
                <xdr:rowOff>0</xdr:rowOff>
              </from>
              <to>
                <xdr:col>7</xdr:col>
                <xdr:colOff>123825</xdr:colOff>
                <xdr:row>11</xdr:row>
                <xdr:rowOff>0</xdr:rowOff>
              </to>
            </anchor>
          </controlPr>
        </control>
      </mc:Choice>
      <mc:Fallback>
        <control shapeId="8198" r:id="rId10" name="TextBox5"/>
      </mc:Fallback>
    </mc:AlternateContent>
  </control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7"/>
  <dimension ref="A2:T64"/>
  <sheetViews>
    <sheetView showGridLines="0" topLeftCell="A10" workbookViewId="0">
      <selection activeCell="F25" sqref="F25:F35"/>
    </sheetView>
  </sheetViews>
  <sheetFormatPr defaultColWidth="11.42578125" defaultRowHeight="15" customHeight="1" x14ac:dyDescent="0.2"/>
  <cols>
    <col min="2" max="4" width="12.7109375" customWidth="1"/>
    <col min="5" max="5" width="34.5703125" customWidth="1"/>
    <col min="6" max="6" width="16.7109375" customWidth="1"/>
    <col min="7" max="90" width="12.7109375" customWidth="1"/>
  </cols>
  <sheetData>
    <row r="2" spans="2:19" ht="15" customHeight="1" x14ac:dyDescent="0.2">
      <c r="B2" s="2"/>
      <c r="C2" s="2"/>
      <c r="D2" s="2"/>
      <c r="E2" s="2"/>
      <c r="F2" s="2"/>
      <c r="G2" s="2"/>
      <c r="H2" s="2"/>
      <c r="I2" s="33"/>
      <c r="J2" s="33"/>
      <c r="K2" s="33"/>
      <c r="R2" s="25" t="s">
        <v>27</v>
      </c>
    </row>
    <row r="3" spans="2:19" ht="15" customHeight="1" x14ac:dyDescent="0.25">
      <c r="B3" s="2"/>
      <c r="C3" s="3" t="s">
        <v>0</v>
      </c>
      <c r="D3" s="4"/>
      <c r="E3" s="3" t="s">
        <v>1</v>
      </c>
      <c r="F3" s="5"/>
      <c r="G3" s="6"/>
      <c r="H3" s="2"/>
      <c r="I3" s="33"/>
      <c r="J3" s="33"/>
      <c r="K3" s="33"/>
      <c r="R3" s="25" t="s">
        <v>28</v>
      </c>
    </row>
    <row r="4" spans="2:19" ht="15" customHeight="1" x14ac:dyDescent="0.2">
      <c r="B4" s="2"/>
      <c r="C4" s="2"/>
      <c r="D4" s="2"/>
      <c r="E4" s="2"/>
      <c r="F4" s="2"/>
      <c r="G4" s="2"/>
      <c r="H4" s="2"/>
      <c r="I4" s="33"/>
      <c r="J4" s="33"/>
      <c r="K4" s="33"/>
    </row>
    <row r="5" spans="2:19" ht="15" customHeight="1" x14ac:dyDescent="0.2">
      <c r="B5" s="2"/>
      <c r="C5" s="2"/>
      <c r="D5" s="2"/>
      <c r="E5" s="2"/>
      <c r="F5" s="2"/>
      <c r="G5" s="2"/>
      <c r="H5" s="2"/>
      <c r="I5" s="33"/>
      <c r="J5" s="33"/>
      <c r="K5" s="33"/>
    </row>
    <row r="6" spans="2:19" ht="15" customHeight="1" x14ac:dyDescent="0.2">
      <c r="B6" s="2"/>
      <c r="C6" s="2"/>
      <c r="D6" s="2" t="s">
        <v>2</v>
      </c>
      <c r="E6" s="2"/>
      <c r="F6" s="7"/>
      <c r="G6" s="2"/>
      <c r="H6" s="8"/>
      <c r="I6" s="109"/>
      <c r="J6" s="33"/>
      <c r="K6" s="33"/>
      <c r="R6" t="s">
        <v>12</v>
      </c>
    </row>
    <row r="7" spans="2:19" ht="15" customHeight="1" x14ac:dyDescent="0.2">
      <c r="B7" s="2"/>
      <c r="C7" s="2"/>
      <c r="D7" s="2"/>
      <c r="E7" s="2"/>
      <c r="F7" s="7"/>
      <c r="G7" s="2"/>
      <c r="H7" s="2"/>
      <c r="I7" s="33"/>
      <c r="J7" s="33"/>
      <c r="K7" s="33"/>
    </row>
    <row r="8" spans="2:19" ht="15" customHeight="1" x14ac:dyDescent="0.2">
      <c r="B8" s="2"/>
      <c r="C8" s="2"/>
      <c r="D8" s="2"/>
      <c r="E8" s="2"/>
      <c r="F8" s="2"/>
      <c r="G8" s="2"/>
      <c r="H8" s="2"/>
      <c r="I8" s="33"/>
      <c r="J8" s="33"/>
      <c r="K8" s="33"/>
      <c r="R8" t="s">
        <v>13</v>
      </c>
      <c r="S8" t="s">
        <v>61</v>
      </c>
    </row>
    <row r="9" spans="2:19" ht="15" customHeight="1" x14ac:dyDescent="0.2">
      <c r="B9" s="2"/>
      <c r="C9" s="2"/>
      <c r="D9" s="2" t="s">
        <v>3</v>
      </c>
      <c r="E9" s="2"/>
      <c r="F9" s="2"/>
      <c r="G9" s="2"/>
      <c r="H9" s="2"/>
      <c r="I9" s="33"/>
      <c r="J9" s="33"/>
      <c r="K9" s="33"/>
      <c r="R9" t="s">
        <v>14</v>
      </c>
      <c r="S9" s="9" t="s">
        <v>38</v>
      </c>
    </row>
    <row r="10" spans="2:19" ht="15" customHeight="1" x14ac:dyDescent="0.2">
      <c r="B10" s="2"/>
      <c r="C10" s="2"/>
      <c r="D10" s="2"/>
      <c r="E10" s="2"/>
      <c r="F10" s="2"/>
      <c r="G10" s="2"/>
      <c r="H10" s="2"/>
      <c r="I10" s="33"/>
      <c r="J10" s="33"/>
      <c r="K10" s="33"/>
      <c r="R10" t="s">
        <v>15</v>
      </c>
      <c r="S10" s="9"/>
    </row>
    <row r="11" spans="2:19" ht="15" customHeight="1" x14ac:dyDescent="0.2">
      <c r="B11" s="2"/>
      <c r="C11" s="2"/>
      <c r="D11" s="2"/>
      <c r="E11" s="2"/>
      <c r="F11" s="2"/>
      <c r="G11" s="2"/>
      <c r="H11" s="2"/>
      <c r="I11" s="33"/>
      <c r="J11" s="33"/>
      <c r="K11" s="33"/>
      <c r="R11" t="s">
        <v>16</v>
      </c>
      <c r="S11" s="9" t="s">
        <v>38</v>
      </c>
    </row>
    <row r="12" spans="2:19" ht="15" customHeight="1" x14ac:dyDescent="0.2">
      <c r="B12" s="2"/>
      <c r="C12" s="2"/>
      <c r="D12" s="2"/>
      <c r="E12" s="2"/>
      <c r="F12" s="2"/>
      <c r="G12" s="2"/>
      <c r="H12" s="2"/>
      <c r="I12" s="33"/>
      <c r="J12" s="33"/>
      <c r="K12" s="33"/>
      <c r="R12" t="s">
        <v>17</v>
      </c>
      <c r="S12" s="9" t="s">
        <v>38</v>
      </c>
    </row>
    <row r="13" spans="2:19" ht="15" customHeight="1" x14ac:dyDescent="0.2">
      <c r="B13" s="2"/>
      <c r="C13" s="2"/>
      <c r="D13" s="2"/>
      <c r="E13" s="2"/>
      <c r="F13" s="2"/>
      <c r="G13" s="2"/>
      <c r="H13" s="2"/>
      <c r="I13" s="33"/>
      <c r="J13" s="33"/>
      <c r="K13" s="33"/>
      <c r="R13" t="s">
        <v>34</v>
      </c>
      <c r="S13" t="s">
        <v>52</v>
      </c>
    </row>
    <row r="14" spans="2:19" ht="15" customHeight="1" x14ac:dyDescent="0.2">
      <c r="B14" s="2"/>
      <c r="C14" s="2"/>
      <c r="D14" s="2"/>
      <c r="E14" s="2"/>
      <c r="F14" s="2"/>
      <c r="G14" s="2"/>
      <c r="H14" s="2"/>
      <c r="I14" s="33"/>
      <c r="J14" s="33"/>
      <c r="K14" s="33"/>
    </row>
    <row r="15" spans="2:19" ht="15" customHeight="1" x14ac:dyDescent="0.2">
      <c r="B15" s="2"/>
      <c r="C15" s="2"/>
      <c r="D15" s="2"/>
      <c r="E15" s="2"/>
      <c r="F15" s="2"/>
      <c r="G15" s="2"/>
      <c r="H15" s="2"/>
      <c r="I15" s="33"/>
      <c r="J15" s="33"/>
      <c r="K15" s="33"/>
    </row>
    <row r="16" spans="2:19" ht="15" customHeight="1" x14ac:dyDescent="0.2">
      <c r="B16" s="2"/>
      <c r="C16" s="2"/>
      <c r="D16" s="2"/>
      <c r="E16" s="2"/>
      <c r="F16" s="2"/>
      <c r="G16" s="2"/>
      <c r="H16" s="2"/>
      <c r="I16" s="33"/>
      <c r="J16" s="33"/>
      <c r="K16" s="33"/>
      <c r="L16" s="10"/>
      <c r="R16" t="s">
        <v>31</v>
      </c>
      <c r="S16" s="34" t="s">
        <v>58</v>
      </c>
    </row>
    <row r="17" spans="2:20" ht="15" customHeight="1" x14ac:dyDescent="0.2">
      <c r="I17" s="33"/>
      <c r="J17" s="33"/>
      <c r="K17" s="33"/>
      <c r="L17" s="10"/>
      <c r="R17" t="s">
        <v>32</v>
      </c>
      <c r="S17" t="s">
        <v>18</v>
      </c>
    </row>
    <row r="18" spans="2:20" ht="15" customHeight="1" x14ac:dyDescent="0.2">
      <c r="L18" s="10"/>
    </row>
    <row r="19" spans="2:20" ht="15" customHeight="1" x14ac:dyDescent="0.2">
      <c r="B19" s="10"/>
      <c r="C19" s="13" t="s">
        <v>5</v>
      </c>
      <c r="D19" s="14"/>
      <c r="E19" s="103" t="s">
        <v>74</v>
      </c>
      <c r="F19" s="11" t="s">
        <v>86</v>
      </c>
      <c r="G19" s="10"/>
      <c r="H19" s="10"/>
      <c r="I19" s="10"/>
      <c r="K19" s="10"/>
      <c r="R19" t="s">
        <v>26</v>
      </c>
      <c r="T19">
        <f>Spezifikation!E8</f>
        <v>25</v>
      </c>
    </row>
    <row r="20" spans="2:20" ht="15" customHeight="1" thickBot="1" x14ac:dyDescent="0.25">
      <c r="B20" s="16"/>
      <c r="C20" s="15"/>
      <c r="D20" s="16"/>
      <c r="E20" s="108" t="s">
        <v>75</v>
      </c>
      <c r="F20" s="12"/>
      <c r="G20" s="10"/>
      <c r="O20" t="s">
        <v>19</v>
      </c>
      <c r="P20">
        <f>Spezifikation!G8</f>
        <v>38</v>
      </c>
    </row>
    <row r="21" spans="2:20" ht="15" customHeight="1" x14ac:dyDescent="0.2">
      <c r="B21" s="14"/>
      <c r="C21" s="17"/>
      <c r="D21" s="21"/>
      <c r="E21" s="104"/>
      <c r="F21" s="10"/>
      <c r="G21" s="10"/>
    </row>
    <row r="22" spans="2:20" ht="15.75" customHeight="1" x14ac:dyDescent="0.2">
      <c r="B22" s="29" t="s">
        <v>6</v>
      </c>
      <c r="C22" s="27" t="s">
        <v>76</v>
      </c>
      <c r="D22" s="26" t="s">
        <v>7</v>
      </c>
      <c r="E22" s="105" t="s">
        <v>8</v>
      </c>
      <c r="F22" s="28" t="s">
        <v>8</v>
      </c>
      <c r="G22" s="10"/>
      <c r="N22" t="s">
        <v>21</v>
      </c>
      <c r="P22" t="e">
        <f>Spezifikation!#REF!</f>
        <v>#REF!</v>
      </c>
    </row>
    <row r="23" spans="2:20" ht="20.100000000000001" customHeight="1" x14ac:dyDescent="0.2">
      <c r="B23" s="29"/>
      <c r="C23" s="27"/>
      <c r="D23" s="26"/>
      <c r="E23" s="105"/>
      <c r="F23" s="28"/>
      <c r="G23" s="10"/>
    </row>
    <row r="24" spans="2:20" ht="20.100000000000001" customHeight="1" thickBot="1" x14ac:dyDescent="0.25">
      <c r="B24" s="32" t="s">
        <v>9</v>
      </c>
      <c r="C24" s="31" t="s">
        <v>77</v>
      </c>
      <c r="D24" s="30" t="s">
        <v>10</v>
      </c>
      <c r="E24" s="105" t="str">
        <f>Spezifikation!I8</f>
        <v>[mV]</v>
      </c>
      <c r="F24" s="113" t="s">
        <v>11</v>
      </c>
      <c r="G24" s="10"/>
      <c r="N24" t="s">
        <v>22</v>
      </c>
      <c r="P24" t="e">
        <f>Spezifikation!#REF!</f>
        <v>#REF!</v>
      </c>
    </row>
    <row r="25" spans="2:20" ht="20.100000000000001" customHeight="1" thickBot="1" x14ac:dyDescent="0.25">
      <c r="B25" s="114">
        <f>Sensor1!B25</f>
        <v>49.888200809523809</v>
      </c>
      <c r="C25" s="75"/>
      <c r="D25" s="77">
        <f>Sensor1!D25</f>
        <v>998.78070680952374</v>
      </c>
      <c r="E25" s="106">
        <f>1013*F25/D25*1000</f>
        <v>7.4895581100604183</v>
      </c>
      <c r="F25">
        <f>Messblatt!Q7</f>
        <v>7.3844285714285739E-3</v>
      </c>
      <c r="G25" s="10"/>
    </row>
    <row r="26" spans="2:20" ht="20.100000000000001" customHeight="1" thickBot="1" x14ac:dyDescent="0.25">
      <c r="B26" s="114">
        <f>Sensor1!B26</f>
        <v>45.167634190476193</v>
      </c>
      <c r="C26" s="101"/>
      <c r="D26" s="77">
        <f>Sensor1!D26</f>
        <v>998.11833709523819</v>
      </c>
      <c r="E26" s="107">
        <f t="shared" ref="E26:E35" si="0">1013*F26/D26*1000</f>
        <v>7.4167669027732614</v>
      </c>
      <c r="F26">
        <f>Messblatt!Q8</f>
        <v>7.3078095238095246E-3</v>
      </c>
      <c r="G26" s="10"/>
      <c r="N26" t="s">
        <v>23</v>
      </c>
      <c r="P26" t="e">
        <f>Spezifikation!#REF!</f>
        <v>#REF!</v>
      </c>
    </row>
    <row r="27" spans="2:20" ht="20.100000000000001" customHeight="1" thickBot="1" x14ac:dyDescent="0.25">
      <c r="B27" s="114">
        <f>Sensor1!B27</f>
        <v>40.322132571428575</v>
      </c>
      <c r="C27" s="76"/>
      <c r="D27" s="77">
        <f>Sensor1!D27</f>
        <v>997.20788166666694</v>
      </c>
      <c r="E27" s="107">
        <f t="shared" si="0"/>
        <v>7.320697109755784</v>
      </c>
      <c r="F27">
        <f>Messblatt!Q9</f>
        <v>7.2065714285714285E-3</v>
      </c>
      <c r="G27" s="10"/>
      <c r="H27" s="102"/>
    </row>
    <row r="28" spans="2:20" ht="20.100000000000001" customHeight="1" thickBot="1" x14ac:dyDescent="0.25">
      <c r="B28" s="114">
        <f>Sensor1!B28</f>
        <v>35.403038619047621</v>
      </c>
      <c r="C28" s="76"/>
      <c r="D28" s="77">
        <f>Sensor1!D28</f>
        <v>996.67720538095227</v>
      </c>
      <c r="E28" s="107">
        <f t="shared" si="0"/>
        <v>7.2445915756189478</v>
      </c>
      <c r="F28">
        <f>Messblatt!Q10</f>
        <v>7.1278571428571398E-3</v>
      </c>
      <c r="G28" s="10"/>
      <c r="H28" s="102"/>
      <c r="N28" t="s">
        <v>25</v>
      </c>
      <c r="P28">
        <f>Spezifikation!E12</f>
        <v>0</v>
      </c>
    </row>
    <row r="29" spans="2:20" ht="20.100000000000001" customHeight="1" thickBot="1" x14ac:dyDescent="0.25">
      <c r="B29" s="114">
        <f>Sensor1!B29</f>
        <v>30.49292776190476</v>
      </c>
      <c r="C29" s="76"/>
      <c r="D29" s="77">
        <f>Sensor1!D29</f>
        <v>996.04944228571412</v>
      </c>
      <c r="E29" s="107">
        <f t="shared" si="0"/>
        <v>7.1865866921627752</v>
      </c>
      <c r="F29">
        <f>Messblatt!Q11</f>
        <v>7.0663333333333333E-3</v>
      </c>
      <c r="G29" s="10"/>
      <c r="H29" s="102"/>
      <c r="O29" t="s">
        <v>19</v>
      </c>
      <c r="P29">
        <f>Spezifikation!G12</f>
        <v>0</v>
      </c>
    </row>
    <row r="30" spans="2:20" ht="20.100000000000001" customHeight="1" thickBot="1" x14ac:dyDescent="0.25">
      <c r="B30" s="114">
        <f>Sensor1!B30</f>
        <v>25.54915304761905</v>
      </c>
      <c r="C30" s="76"/>
      <c r="D30" s="77">
        <f>Sensor1!D30</f>
        <v>995.695151333333</v>
      </c>
      <c r="E30" s="107">
        <f t="shared" si="0"/>
        <v>7.1744645077798888</v>
      </c>
      <c r="F30">
        <f>Messblatt!Q12</f>
        <v>7.051904761904761E-3</v>
      </c>
      <c r="G30" s="10"/>
      <c r="H30" s="102"/>
    </row>
    <row r="31" spans="2:20" ht="20.100000000000001" customHeight="1" thickBot="1" x14ac:dyDescent="0.25">
      <c r="B31" s="114">
        <f>Sensor1!B31</f>
        <v>20.619597904761907</v>
      </c>
      <c r="C31" s="76"/>
      <c r="D31" s="77">
        <f>Sensor1!D31</f>
        <v>995.65958938095253</v>
      </c>
      <c r="E31" s="107">
        <f t="shared" si="0"/>
        <v>7.1837806052429531</v>
      </c>
      <c r="F31">
        <f>Messblatt!Q13</f>
        <v>7.0608095238095248E-3</v>
      </c>
      <c r="G31" s="10"/>
      <c r="H31" s="102"/>
    </row>
    <row r="32" spans="2:20" ht="20.100000000000001" customHeight="1" thickBot="1" x14ac:dyDescent="0.25">
      <c r="B32" s="114">
        <f>Sensor1!B32</f>
        <v>15.699361238095234</v>
      </c>
      <c r="C32" s="76"/>
      <c r="D32" s="77">
        <f>Sensor1!D32</f>
        <v>995.68402723809538</v>
      </c>
      <c r="E32" s="107">
        <f t="shared" si="0"/>
        <v>7.0680092879486258</v>
      </c>
      <c r="F32">
        <f>Messblatt!Q14</f>
        <v>6.9471904761904749E-3</v>
      </c>
      <c r="G32" s="10"/>
      <c r="H32" s="102"/>
    </row>
    <row r="33" spans="2:8" ht="20.100000000000001" customHeight="1" thickBot="1" x14ac:dyDescent="0.25">
      <c r="B33" s="114">
        <f>Sensor1!B33</f>
        <v>10.741406428571429</v>
      </c>
      <c r="C33" s="76"/>
      <c r="D33" s="77">
        <f>Sensor1!D33</f>
        <v>995.89102752380961</v>
      </c>
      <c r="E33" s="107">
        <f t="shared" si="0"/>
        <v>6.9955313505375889</v>
      </c>
      <c r="F33">
        <f>Messblatt!Q15</f>
        <v>6.8773809523809499E-3</v>
      </c>
      <c r="G33" s="10"/>
      <c r="H33" s="102"/>
    </row>
    <row r="34" spans="2:8" ht="20.100000000000001" customHeight="1" thickBot="1" x14ac:dyDescent="0.25">
      <c r="B34" s="114">
        <f>Sensor1!B34</f>
        <v>5.7755830952380949</v>
      </c>
      <c r="C34" s="76"/>
      <c r="D34" s="77">
        <f>Sensor1!D34</f>
        <v>995.89616233333334</v>
      </c>
      <c r="E34" s="107">
        <f t="shared" si="0"/>
        <v>6.9822720156586762</v>
      </c>
      <c r="F34">
        <f>Messblatt!Q16</f>
        <v>6.8643809523809508E-3</v>
      </c>
      <c r="G34" s="10"/>
    </row>
    <row r="35" spans="2:8" ht="20.100000000000001" customHeight="1" x14ac:dyDescent="0.2">
      <c r="B35" s="114">
        <f>Sensor1!B35</f>
        <v>0.83779804761904753</v>
      </c>
      <c r="C35" s="76"/>
      <c r="D35" s="77">
        <f>Sensor1!D35</f>
        <v>995.89987123809533</v>
      </c>
      <c r="E35" s="107">
        <f t="shared" si="0"/>
        <v>6.9849584672073437</v>
      </c>
      <c r="F35">
        <f>Messblatt!Q17</f>
        <v>6.8670476190476181E-3</v>
      </c>
      <c r="G35" s="10"/>
    </row>
    <row r="36" spans="2:8" ht="20.100000000000001" customHeight="1" x14ac:dyDescent="0.2">
      <c r="B36" s="110"/>
      <c r="C36" s="76"/>
      <c r="D36" s="78"/>
      <c r="E36" s="107"/>
      <c r="F36" s="19"/>
      <c r="G36" s="10"/>
    </row>
    <row r="37" spans="2:8" ht="20.100000000000001" customHeight="1" x14ac:dyDescent="0.2">
      <c r="B37" s="110"/>
      <c r="C37" s="76"/>
      <c r="D37" s="78"/>
      <c r="E37" s="107"/>
      <c r="F37" s="19"/>
      <c r="G37" s="10"/>
    </row>
    <row r="38" spans="2:8" ht="20.100000000000001" customHeight="1" x14ac:dyDescent="0.2">
      <c r="B38" s="110"/>
      <c r="C38" s="76"/>
      <c r="D38" s="78"/>
      <c r="E38" s="107"/>
      <c r="F38" s="19"/>
      <c r="G38" s="10"/>
    </row>
    <row r="39" spans="2:8" ht="20.100000000000001" customHeight="1" x14ac:dyDescent="0.2">
      <c r="B39" s="110"/>
      <c r="C39" s="76"/>
      <c r="D39" s="78"/>
      <c r="E39" s="107"/>
      <c r="F39" s="19"/>
      <c r="G39" s="10"/>
    </row>
    <row r="40" spans="2:8" ht="20.100000000000001" customHeight="1" x14ac:dyDescent="0.2">
      <c r="B40" s="110"/>
      <c r="C40" s="76"/>
      <c r="D40" s="78"/>
      <c r="E40" s="107"/>
      <c r="F40" s="19"/>
      <c r="G40" s="10"/>
    </row>
    <row r="41" spans="2:8" ht="20.100000000000001" customHeight="1" x14ac:dyDescent="0.2">
      <c r="B41" s="110"/>
      <c r="C41" s="76"/>
      <c r="D41" s="78"/>
      <c r="E41" s="107"/>
      <c r="F41" s="19"/>
      <c r="G41" s="10"/>
    </row>
    <row r="42" spans="2:8" ht="20.100000000000001" customHeight="1" x14ac:dyDescent="0.2">
      <c r="B42" s="110"/>
      <c r="C42" s="76"/>
      <c r="D42" s="78"/>
      <c r="E42" s="107"/>
      <c r="F42" s="19"/>
      <c r="G42" s="10"/>
    </row>
    <row r="43" spans="2:8" ht="20.100000000000001" customHeight="1" x14ac:dyDescent="0.2">
      <c r="B43" s="110"/>
      <c r="C43" s="76"/>
      <c r="D43" s="78"/>
      <c r="E43" s="107"/>
      <c r="F43" s="19"/>
      <c r="G43" s="10"/>
    </row>
    <row r="44" spans="2:8" ht="20.100000000000001" customHeight="1" x14ac:dyDescent="0.2">
      <c r="B44" s="110"/>
      <c r="C44" s="76"/>
      <c r="D44" s="78"/>
      <c r="E44" s="107"/>
      <c r="F44" s="19"/>
      <c r="G44" s="10"/>
    </row>
    <row r="45" spans="2:8" ht="15" customHeight="1" x14ac:dyDescent="0.2">
      <c r="B45" s="110"/>
      <c r="C45" s="76"/>
      <c r="D45" s="78"/>
      <c r="E45" s="107"/>
      <c r="F45" s="19"/>
      <c r="G45" s="10"/>
    </row>
    <row r="46" spans="2:8" ht="15" customHeight="1" x14ac:dyDescent="0.2">
      <c r="B46" s="110"/>
      <c r="C46" s="76"/>
      <c r="D46" s="78"/>
      <c r="E46" s="107"/>
      <c r="F46" s="19"/>
    </row>
    <row r="47" spans="2:8" ht="15" customHeight="1" x14ac:dyDescent="0.2">
      <c r="B47" s="110"/>
      <c r="C47" s="20"/>
      <c r="D47" s="22"/>
      <c r="E47" s="107"/>
      <c r="F47" s="19"/>
    </row>
    <row r="49" spans="1:11" ht="15" customHeight="1" x14ac:dyDescent="0.2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</row>
    <row r="50" spans="1:11" ht="15" customHeight="1" x14ac:dyDescent="0.2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</row>
    <row r="51" spans="1:11" ht="15" customHeight="1" x14ac:dyDescent="0.2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</row>
    <row r="52" spans="1:11" ht="15" customHeight="1" x14ac:dyDescent="0.2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</row>
    <row r="53" spans="1:11" ht="15" customHeight="1" x14ac:dyDescent="0.2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</row>
    <row r="54" spans="1:11" ht="15" customHeight="1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</row>
    <row r="55" spans="1:11" ht="15" customHeight="1" x14ac:dyDescent="0.2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</row>
    <row r="56" spans="1:11" ht="15" customHeight="1" x14ac:dyDescent="0.2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</row>
    <row r="57" spans="1:11" ht="15" customHeight="1" x14ac:dyDescent="0.2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</row>
    <row r="58" spans="1:11" ht="15" customHeight="1" x14ac:dyDescent="0.2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</row>
    <row r="59" spans="1:11" ht="15" customHeight="1" x14ac:dyDescent="0.2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</row>
    <row r="60" spans="1:11" ht="15" customHeight="1" x14ac:dyDescent="0.2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</row>
    <row r="61" spans="1:11" ht="15" customHeight="1" x14ac:dyDescent="0.2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</row>
    <row r="62" spans="1:11" ht="15" customHeight="1" x14ac:dyDescent="0.2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</row>
    <row r="63" spans="1:11" ht="15" customHeight="1" x14ac:dyDescent="0.2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</row>
    <row r="64" spans="1:11" ht="15" customHeight="1" x14ac:dyDescent="0.2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</row>
  </sheetData>
  <phoneticPr fontId="1" type="noConversion"/>
  <conditionalFormatting sqref="E25:E47">
    <cfRule type="cellIs" dxfId="55" priority="1" stopIfTrue="1" operator="lessThan">
      <formula>$T$19</formula>
    </cfRule>
    <cfRule type="cellIs" dxfId="54" priority="2" stopIfTrue="1" operator="greaterThan">
      <formula>$P$20</formula>
    </cfRule>
  </conditionalFormatting>
  <conditionalFormatting sqref="B2:K16">
    <cfRule type="expression" dxfId="53" priority="3" stopIfTrue="1">
      <formula>($S$11-$S$12)&lt;0</formula>
    </cfRule>
    <cfRule type="expression" dxfId="52" priority="4" stopIfTrue="1">
      <formula>($S$11-$S$12)&gt;0</formula>
    </cfRule>
  </conditionalFormatting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9218" r:id="rId4" name="TextBox1">
          <controlPr defaultSize="0" autoLine="0" linkedCell="S11" r:id="rId5">
            <anchor moveWithCells="1">
              <from>
                <xdr:col>4</xdr:col>
                <xdr:colOff>828675</xdr:colOff>
                <xdr:row>4</xdr:row>
                <xdr:rowOff>180975</xdr:rowOff>
              </from>
              <to>
                <xdr:col>4</xdr:col>
                <xdr:colOff>1743075</xdr:colOff>
                <xdr:row>6</xdr:row>
                <xdr:rowOff>9525</xdr:rowOff>
              </to>
            </anchor>
          </controlPr>
        </control>
      </mc:Choice>
      <mc:Fallback>
        <control shapeId="9218" r:id="rId4" name="TextBox1"/>
      </mc:Fallback>
    </mc:AlternateContent>
    <mc:AlternateContent xmlns:mc="http://schemas.openxmlformats.org/markup-compatibility/2006">
      <mc:Choice Requires="x14">
        <control shapeId="9220" r:id="rId6" name="TextBox2">
          <controlPr defaultSize="0" autoLine="0" linkedCell="S9" r:id="rId7">
            <anchor moveWithCells="1">
              <from>
                <xdr:col>5</xdr:col>
                <xdr:colOff>219075</xdr:colOff>
                <xdr:row>1</xdr:row>
                <xdr:rowOff>180975</xdr:rowOff>
              </from>
              <to>
                <xdr:col>5</xdr:col>
                <xdr:colOff>1066800</xdr:colOff>
                <xdr:row>3</xdr:row>
                <xdr:rowOff>28575</xdr:rowOff>
              </to>
            </anchor>
          </controlPr>
        </control>
      </mc:Choice>
      <mc:Fallback>
        <control shapeId="9220" r:id="rId6" name="TextBox2"/>
      </mc:Fallback>
    </mc:AlternateContent>
    <mc:AlternateContent xmlns:mc="http://schemas.openxmlformats.org/markup-compatibility/2006">
      <mc:Choice Requires="x14">
        <control shapeId="9221" r:id="rId8" name="TextBox4">
          <controlPr defaultSize="0" autoLine="0" autoPict="0" linkedCell="S8" r:id="rId9">
            <anchor moveWithCells="1">
              <from>
                <xdr:col>2</xdr:col>
                <xdr:colOff>571500</xdr:colOff>
                <xdr:row>1</xdr:row>
                <xdr:rowOff>171450</xdr:rowOff>
              </from>
              <to>
                <xdr:col>3</xdr:col>
                <xdr:colOff>809625</xdr:colOff>
                <xdr:row>3</xdr:row>
                <xdr:rowOff>19050</xdr:rowOff>
              </to>
            </anchor>
          </controlPr>
        </control>
      </mc:Choice>
      <mc:Fallback>
        <control shapeId="9221" r:id="rId8" name="TextBox4"/>
      </mc:Fallback>
    </mc:AlternateContent>
    <mc:AlternateContent xmlns:mc="http://schemas.openxmlformats.org/markup-compatibility/2006">
      <mc:Choice Requires="x14">
        <control shapeId="9222" r:id="rId10" name="TextBox5">
          <controlPr defaultSize="0" autoLine="0" autoPict="0" linkedCell="S16" r:id="rId11">
            <anchor moveWithCells="1">
              <from>
                <xdr:col>4</xdr:col>
                <xdr:colOff>0</xdr:colOff>
                <xdr:row>8</xdr:row>
                <xdr:rowOff>0</xdr:rowOff>
              </from>
              <to>
                <xdr:col>7</xdr:col>
                <xdr:colOff>123825</xdr:colOff>
                <xdr:row>11</xdr:row>
                <xdr:rowOff>0</xdr:rowOff>
              </to>
            </anchor>
          </controlPr>
        </control>
      </mc:Choice>
      <mc:Fallback>
        <control shapeId="9222" r:id="rId10" name="TextBox5"/>
      </mc:Fallback>
    </mc:AlternateContent>
  </control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8"/>
  <dimension ref="A2:T64"/>
  <sheetViews>
    <sheetView showGridLines="0" topLeftCell="A10" workbookViewId="0">
      <selection activeCell="F25" sqref="F25"/>
    </sheetView>
  </sheetViews>
  <sheetFormatPr defaultColWidth="11.42578125" defaultRowHeight="15" customHeight="1" x14ac:dyDescent="0.2"/>
  <cols>
    <col min="2" max="4" width="12.7109375" customWidth="1"/>
    <col min="5" max="5" width="34.5703125" customWidth="1"/>
    <col min="6" max="6" width="16.7109375" customWidth="1"/>
    <col min="7" max="90" width="12.7109375" customWidth="1"/>
  </cols>
  <sheetData>
    <row r="2" spans="2:19" ht="15" customHeight="1" x14ac:dyDescent="0.2">
      <c r="B2" s="2"/>
      <c r="C2" s="2"/>
      <c r="D2" s="2"/>
      <c r="E2" s="2"/>
      <c r="F2" s="2"/>
      <c r="G2" s="2"/>
      <c r="H2" s="2"/>
      <c r="I2" s="33"/>
      <c r="J2" s="33"/>
      <c r="K2" s="33"/>
      <c r="R2" s="25" t="s">
        <v>27</v>
      </c>
    </row>
    <row r="3" spans="2:19" ht="15" customHeight="1" x14ac:dyDescent="0.25">
      <c r="B3" s="2"/>
      <c r="C3" s="3" t="s">
        <v>0</v>
      </c>
      <c r="D3" s="4"/>
      <c r="E3" s="3" t="s">
        <v>1</v>
      </c>
      <c r="F3" s="5"/>
      <c r="G3" s="6"/>
      <c r="H3" s="2"/>
      <c r="I3" s="33"/>
      <c r="J3" s="33"/>
      <c r="K3" s="33"/>
      <c r="R3" s="25" t="s">
        <v>28</v>
      </c>
    </row>
    <row r="4" spans="2:19" ht="15" customHeight="1" x14ac:dyDescent="0.2">
      <c r="B4" s="2"/>
      <c r="C4" s="2"/>
      <c r="D4" s="2"/>
      <c r="E4" s="2"/>
      <c r="F4" s="2"/>
      <c r="G4" s="2"/>
      <c r="H4" s="2"/>
      <c r="I4" s="33"/>
      <c r="J4" s="33"/>
      <c r="K4" s="33"/>
    </row>
    <row r="5" spans="2:19" ht="15" customHeight="1" x14ac:dyDescent="0.2">
      <c r="B5" s="2"/>
      <c r="C5" s="2"/>
      <c r="D5" s="2"/>
      <c r="E5" s="2"/>
      <c r="F5" s="2"/>
      <c r="G5" s="2"/>
      <c r="H5" s="2"/>
      <c r="I5" s="33"/>
      <c r="J5" s="33"/>
      <c r="K5" s="33"/>
    </row>
    <row r="6" spans="2:19" ht="15" customHeight="1" x14ac:dyDescent="0.2">
      <c r="B6" s="2"/>
      <c r="C6" s="2"/>
      <c r="D6" s="2" t="s">
        <v>2</v>
      </c>
      <c r="E6" s="2"/>
      <c r="F6" s="7"/>
      <c r="G6" s="2"/>
      <c r="H6" s="8"/>
      <c r="I6" s="109"/>
      <c r="J6" s="33"/>
      <c r="K6" s="33"/>
      <c r="R6" t="s">
        <v>12</v>
      </c>
    </row>
    <row r="7" spans="2:19" ht="15" customHeight="1" x14ac:dyDescent="0.2">
      <c r="B7" s="2"/>
      <c r="C7" s="2"/>
      <c r="D7" s="2"/>
      <c r="E7" s="2"/>
      <c r="F7" s="7"/>
      <c r="G7" s="2"/>
      <c r="H7" s="2"/>
      <c r="I7" s="33"/>
      <c r="J7" s="33"/>
      <c r="K7" s="33"/>
    </row>
    <row r="8" spans="2:19" ht="15" customHeight="1" x14ac:dyDescent="0.2">
      <c r="B8" s="2"/>
      <c r="C8" s="2"/>
      <c r="D8" s="2"/>
      <c r="E8" s="2"/>
      <c r="F8" s="2"/>
      <c r="G8" s="2"/>
      <c r="H8" s="2"/>
      <c r="I8" s="33"/>
      <c r="J8" s="33"/>
      <c r="K8" s="33"/>
      <c r="R8" t="s">
        <v>13</v>
      </c>
      <c r="S8" t="s">
        <v>62</v>
      </c>
    </row>
    <row r="9" spans="2:19" ht="15" customHeight="1" x14ac:dyDescent="0.2">
      <c r="B9" s="2"/>
      <c r="C9" s="2"/>
      <c r="D9" s="2" t="s">
        <v>3</v>
      </c>
      <c r="E9" s="2"/>
      <c r="F9" s="2"/>
      <c r="G9" s="2"/>
      <c r="H9" s="2"/>
      <c r="I9" s="33"/>
      <c r="J9" s="33"/>
      <c r="K9" s="33"/>
      <c r="R9" t="s">
        <v>14</v>
      </c>
      <c r="S9" s="9" t="s">
        <v>38</v>
      </c>
    </row>
    <row r="10" spans="2:19" ht="15" customHeight="1" x14ac:dyDescent="0.2">
      <c r="B10" s="2"/>
      <c r="C10" s="2"/>
      <c r="D10" s="2"/>
      <c r="E10" s="2"/>
      <c r="F10" s="2"/>
      <c r="G10" s="2"/>
      <c r="H10" s="2"/>
      <c r="I10" s="33"/>
      <c r="J10" s="33"/>
      <c r="K10" s="33"/>
      <c r="R10" t="s">
        <v>15</v>
      </c>
      <c r="S10" s="9"/>
    </row>
    <row r="11" spans="2:19" ht="15" customHeight="1" x14ac:dyDescent="0.2">
      <c r="B11" s="2"/>
      <c r="C11" s="2"/>
      <c r="D11" s="2"/>
      <c r="E11" s="2"/>
      <c r="F11" s="2"/>
      <c r="G11" s="2"/>
      <c r="H11" s="2"/>
      <c r="I11" s="33"/>
      <c r="J11" s="33"/>
      <c r="K11" s="33"/>
      <c r="R11" t="s">
        <v>16</v>
      </c>
      <c r="S11" s="9" t="s">
        <v>38</v>
      </c>
    </row>
    <row r="12" spans="2:19" ht="15" customHeight="1" x14ac:dyDescent="0.2">
      <c r="B12" s="2"/>
      <c r="C12" s="2"/>
      <c r="D12" s="2"/>
      <c r="E12" s="2"/>
      <c r="F12" s="2"/>
      <c r="G12" s="2"/>
      <c r="H12" s="2"/>
      <c r="I12" s="33"/>
      <c r="J12" s="33"/>
      <c r="K12" s="33"/>
      <c r="R12" t="s">
        <v>17</v>
      </c>
      <c r="S12" s="9" t="s">
        <v>38</v>
      </c>
    </row>
    <row r="13" spans="2:19" ht="15" customHeight="1" x14ac:dyDescent="0.2">
      <c r="B13" s="2"/>
      <c r="C13" s="2"/>
      <c r="D13" s="2"/>
      <c r="E13" s="2"/>
      <c r="F13" s="2"/>
      <c r="G13" s="2"/>
      <c r="H13" s="2"/>
      <c r="I13" s="33"/>
      <c r="J13" s="33"/>
      <c r="K13" s="33"/>
      <c r="R13" t="s">
        <v>33</v>
      </c>
      <c r="S13" t="s">
        <v>52</v>
      </c>
    </row>
    <row r="14" spans="2:19" ht="15" customHeight="1" x14ac:dyDescent="0.2">
      <c r="B14" s="2"/>
      <c r="C14" s="2"/>
      <c r="D14" s="2"/>
      <c r="E14" s="2"/>
      <c r="F14" s="2"/>
      <c r="G14" s="2"/>
      <c r="H14" s="2"/>
      <c r="I14" s="33"/>
      <c r="J14" s="33"/>
      <c r="K14" s="33"/>
    </row>
    <row r="15" spans="2:19" ht="15" customHeight="1" x14ac:dyDescent="0.2">
      <c r="B15" s="2"/>
      <c r="C15" s="2"/>
      <c r="D15" s="2"/>
      <c r="E15" s="2"/>
      <c r="F15" s="2"/>
      <c r="G15" s="2"/>
      <c r="H15" s="2"/>
      <c r="I15" s="33"/>
      <c r="J15" s="33"/>
      <c r="K15" s="33"/>
    </row>
    <row r="16" spans="2:19" ht="15" customHeight="1" x14ac:dyDescent="0.2">
      <c r="B16" s="2"/>
      <c r="C16" s="2"/>
      <c r="D16" s="2"/>
      <c r="E16" s="2"/>
      <c r="F16" s="2"/>
      <c r="G16" s="2"/>
      <c r="H16" s="2"/>
      <c r="I16" s="33"/>
      <c r="J16" s="33"/>
      <c r="K16" s="33"/>
      <c r="L16" s="10"/>
      <c r="R16" t="s">
        <v>31</v>
      </c>
      <c r="S16" s="34" t="s">
        <v>38</v>
      </c>
    </row>
    <row r="17" spans="2:20" ht="15" customHeight="1" x14ac:dyDescent="0.2">
      <c r="I17" s="33"/>
      <c r="J17" s="33"/>
      <c r="K17" s="33"/>
      <c r="L17" s="10"/>
      <c r="R17" t="s">
        <v>32</v>
      </c>
      <c r="S17" t="s">
        <v>18</v>
      </c>
    </row>
    <row r="18" spans="2:20" ht="15" customHeight="1" x14ac:dyDescent="0.2">
      <c r="L18" s="10"/>
    </row>
    <row r="19" spans="2:20" ht="15" customHeight="1" x14ac:dyDescent="0.2">
      <c r="B19" s="10"/>
      <c r="C19" s="13" t="s">
        <v>5</v>
      </c>
      <c r="D19" s="14"/>
      <c r="E19" s="103" t="s">
        <v>74</v>
      </c>
      <c r="F19" s="11" t="s">
        <v>86</v>
      </c>
      <c r="G19" s="10"/>
      <c r="H19" s="10"/>
      <c r="I19" s="10"/>
      <c r="K19" s="10"/>
      <c r="R19" t="s">
        <v>26</v>
      </c>
      <c r="T19">
        <f>Spezifikation!E8</f>
        <v>25</v>
      </c>
    </row>
    <row r="20" spans="2:20" ht="15" customHeight="1" thickBot="1" x14ac:dyDescent="0.25">
      <c r="B20" s="16"/>
      <c r="C20" s="15"/>
      <c r="D20" s="16"/>
      <c r="E20" s="108" t="s">
        <v>75</v>
      </c>
      <c r="F20" s="12"/>
      <c r="G20" s="10"/>
      <c r="O20" t="s">
        <v>19</v>
      </c>
      <c r="P20">
        <f>Spezifikation!G8</f>
        <v>38</v>
      </c>
    </row>
    <row r="21" spans="2:20" ht="15" customHeight="1" x14ac:dyDescent="0.2">
      <c r="B21" s="14"/>
      <c r="C21" s="17"/>
      <c r="D21" s="21"/>
      <c r="E21" s="104"/>
      <c r="F21" s="10"/>
      <c r="G21" s="10"/>
    </row>
    <row r="22" spans="2:20" ht="15.75" customHeight="1" x14ac:dyDescent="0.2">
      <c r="B22" s="29" t="s">
        <v>6</v>
      </c>
      <c r="C22" s="27" t="s">
        <v>76</v>
      </c>
      <c r="D22" s="26" t="s">
        <v>7</v>
      </c>
      <c r="E22" s="105" t="s">
        <v>8</v>
      </c>
      <c r="F22" s="28" t="s">
        <v>8</v>
      </c>
      <c r="G22" s="10"/>
      <c r="N22" t="s">
        <v>21</v>
      </c>
      <c r="P22" t="e">
        <f>Spezifikation!#REF!</f>
        <v>#REF!</v>
      </c>
    </row>
    <row r="23" spans="2:20" ht="20.100000000000001" customHeight="1" x14ac:dyDescent="0.2">
      <c r="B23" s="29"/>
      <c r="C23" s="27"/>
      <c r="D23" s="26"/>
      <c r="E23" s="105"/>
      <c r="F23" s="28"/>
      <c r="G23" s="10"/>
    </row>
    <row r="24" spans="2:20" ht="20.100000000000001" customHeight="1" thickBot="1" x14ac:dyDescent="0.25">
      <c r="B24" s="32" t="s">
        <v>9</v>
      </c>
      <c r="C24" s="31" t="s">
        <v>77</v>
      </c>
      <c r="D24" s="30" t="s">
        <v>10</v>
      </c>
      <c r="E24" s="105" t="str">
        <f>Spezifikation!I8</f>
        <v>[mV]</v>
      </c>
      <c r="F24" s="113" t="s">
        <v>11</v>
      </c>
      <c r="G24" s="10"/>
      <c r="N24" t="s">
        <v>22</v>
      </c>
      <c r="P24" t="e">
        <f>Spezifikation!#REF!</f>
        <v>#REF!</v>
      </c>
    </row>
    <row r="25" spans="2:20" ht="20.100000000000001" customHeight="1" thickBot="1" x14ac:dyDescent="0.25">
      <c r="B25" s="114">
        <f>Sensor1!B25</f>
        <v>49.888200809523809</v>
      </c>
      <c r="C25" s="75"/>
      <c r="D25" s="77">
        <f>Sensor1!D25</f>
        <v>998.78070680952374</v>
      </c>
      <c r="E25" s="106">
        <f>1013*F25/D25*1000</f>
        <v>0</v>
      </c>
      <c r="F25">
        <f>Messblatt!R7</f>
        <v>0</v>
      </c>
      <c r="G25" s="10"/>
    </row>
    <row r="26" spans="2:20" ht="20.100000000000001" customHeight="1" thickBot="1" x14ac:dyDescent="0.25">
      <c r="B26" s="114">
        <f>Sensor1!B26</f>
        <v>45.167634190476193</v>
      </c>
      <c r="C26" s="101"/>
      <c r="D26" s="77">
        <f>Sensor1!D26</f>
        <v>998.11833709523819</v>
      </c>
      <c r="E26" s="107">
        <f t="shared" ref="E26:E35" si="0">1013*F26/D26*1000</f>
        <v>0</v>
      </c>
      <c r="F26">
        <f>Messblatt!R8</f>
        <v>0</v>
      </c>
      <c r="G26" s="10"/>
      <c r="N26" t="s">
        <v>23</v>
      </c>
      <c r="P26" t="e">
        <f>Spezifikation!#REF!</f>
        <v>#REF!</v>
      </c>
    </row>
    <row r="27" spans="2:20" ht="20.100000000000001" customHeight="1" thickBot="1" x14ac:dyDescent="0.25">
      <c r="B27" s="114">
        <f>Sensor1!B27</f>
        <v>40.322132571428575</v>
      </c>
      <c r="C27" s="76"/>
      <c r="D27" s="77">
        <f>Sensor1!D27</f>
        <v>997.20788166666694</v>
      </c>
      <c r="E27" s="107">
        <f t="shared" si="0"/>
        <v>0</v>
      </c>
      <c r="F27">
        <f>Messblatt!R9</f>
        <v>0</v>
      </c>
      <c r="G27" s="10"/>
      <c r="H27" s="102"/>
    </row>
    <row r="28" spans="2:20" ht="20.100000000000001" customHeight="1" thickBot="1" x14ac:dyDescent="0.25">
      <c r="B28" s="114">
        <f>Sensor1!B28</f>
        <v>35.403038619047621</v>
      </c>
      <c r="C28" s="76"/>
      <c r="D28" s="77">
        <f>Sensor1!D28</f>
        <v>996.67720538095227</v>
      </c>
      <c r="E28" s="107">
        <f t="shared" si="0"/>
        <v>0</v>
      </c>
      <c r="F28">
        <f>Messblatt!R10</f>
        <v>0</v>
      </c>
      <c r="G28" s="10"/>
      <c r="H28" s="102"/>
      <c r="N28" t="s">
        <v>25</v>
      </c>
      <c r="P28">
        <f>Spezifikation!E12</f>
        <v>0</v>
      </c>
    </row>
    <row r="29" spans="2:20" ht="20.100000000000001" customHeight="1" thickBot="1" x14ac:dyDescent="0.25">
      <c r="B29" s="114">
        <f>Sensor1!B29</f>
        <v>30.49292776190476</v>
      </c>
      <c r="C29" s="76"/>
      <c r="D29" s="77">
        <f>Sensor1!D29</f>
        <v>996.04944228571412</v>
      </c>
      <c r="E29" s="107">
        <f t="shared" si="0"/>
        <v>0</v>
      </c>
      <c r="F29">
        <f>Messblatt!R11</f>
        <v>0</v>
      </c>
      <c r="G29" s="10"/>
      <c r="H29" s="102"/>
      <c r="O29" t="s">
        <v>19</v>
      </c>
      <c r="P29">
        <f>Spezifikation!G12</f>
        <v>0</v>
      </c>
    </row>
    <row r="30" spans="2:20" ht="20.100000000000001" customHeight="1" thickBot="1" x14ac:dyDescent="0.25">
      <c r="B30" s="114">
        <f>Sensor1!B30</f>
        <v>25.54915304761905</v>
      </c>
      <c r="C30" s="76"/>
      <c r="D30" s="77">
        <f>Sensor1!D30</f>
        <v>995.695151333333</v>
      </c>
      <c r="E30" s="107">
        <f t="shared" si="0"/>
        <v>0</v>
      </c>
      <c r="F30">
        <f>Messblatt!R12</f>
        <v>0</v>
      </c>
      <c r="G30" s="10"/>
      <c r="H30" s="102"/>
    </row>
    <row r="31" spans="2:20" ht="20.100000000000001" customHeight="1" thickBot="1" x14ac:dyDescent="0.25">
      <c r="B31" s="114">
        <f>Sensor1!B31</f>
        <v>20.619597904761907</v>
      </c>
      <c r="C31" s="76"/>
      <c r="D31" s="77">
        <f>Sensor1!D31</f>
        <v>995.65958938095253</v>
      </c>
      <c r="E31" s="107">
        <f t="shared" si="0"/>
        <v>0</v>
      </c>
      <c r="F31">
        <f>Messblatt!R13</f>
        <v>0</v>
      </c>
      <c r="G31" s="10"/>
      <c r="H31" s="102"/>
    </row>
    <row r="32" spans="2:20" ht="20.100000000000001" customHeight="1" thickBot="1" x14ac:dyDescent="0.25">
      <c r="B32" s="114">
        <f>Sensor1!B32</f>
        <v>15.699361238095234</v>
      </c>
      <c r="C32" s="76"/>
      <c r="D32" s="77">
        <f>Sensor1!D32</f>
        <v>995.68402723809538</v>
      </c>
      <c r="E32" s="107">
        <f t="shared" si="0"/>
        <v>0</v>
      </c>
      <c r="F32">
        <f>Messblatt!R14</f>
        <v>0</v>
      </c>
      <c r="G32" s="10"/>
      <c r="H32" s="102"/>
    </row>
    <row r="33" spans="2:8" ht="20.100000000000001" customHeight="1" thickBot="1" x14ac:dyDescent="0.25">
      <c r="B33" s="114">
        <f>Sensor1!B33</f>
        <v>10.741406428571429</v>
      </c>
      <c r="C33" s="76"/>
      <c r="D33" s="77">
        <f>Sensor1!D33</f>
        <v>995.89102752380961</v>
      </c>
      <c r="E33" s="107">
        <f t="shared" si="0"/>
        <v>0</v>
      </c>
      <c r="F33">
        <f>Messblatt!R15</f>
        <v>0</v>
      </c>
      <c r="G33" s="10"/>
      <c r="H33" s="102"/>
    </row>
    <row r="34" spans="2:8" ht="20.100000000000001" customHeight="1" thickBot="1" x14ac:dyDescent="0.25">
      <c r="B34" s="114">
        <f>Sensor1!B34</f>
        <v>5.7755830952380949</v>
      </c>
      <c r="C34" s="76"/>
      <c r="D34" s="77">
        <f>Sensor1!D34</f>
        <v>995.89616233333334</v>
      </c>
      <c r="E34" s="107">
        <f t="shared" si="0"/>
        <v>0</v>
      </c>
      <c r="F34">
        <f>Messblatt!R16</f>
        <v>0</v>
      </c>
      <c r="G34" s="10"/>
    </row>
    <row r="35" spans="2:8" ht="20.100000000000001" customHeight="1" x14ac:dyDescent="0.2">
      <c r="B35" s="114">
        <f>Sensor1!B35</f>
        <v>0.83779804761904753</v>
      </c>
      <c r="C35" s="76"/>
      <c r="D35" s="77">
        <f>Sensor1!D35</f>
        <v>995.89987123809533</v>
      </c>
      <c r="E35" s="107">
        <f t="shared" si="0"/>
        <v>0</v>
      </c>
      <c r="F35">
        <f>Messblatt!R17</f>
        <v>0</v>
      </c>
      <c r="G35" s="10"/>
    </row>
    <row r="36" spans="2:8" ht="20.100000000000001" customHeight="1" x14ac:dyDescent="0.2">
      <c r="B36" s="110"/>
      <c r="C36" s="76"/>
      <c r="D36" s="78"/>
      <c r="E36" s="107"/>
      <c r="F36" s="19"/>
      <c r="G36" s="10"/>
    </row>
    <row r="37" spans="2:8" ht="20.100000000000001" customHeight="1" x14ac:dyDescent="0.2">
      <c r="B37" s="110"/>
      <c r="C37" s="76"/>
      <c r="D37" s="78"/>
      <c r="E37" s="107"/>
      <c r="F37" s="19"/>
      <c r="G37" s="10"/>
    </row>
    <row r="38" spans="2:8" ht="20.100000000000001" customHeight="1" x14ac:dyDescent="0.2">
      <c r="B38" s="110"/>
      <c r="C38" s="76"/>
      <c r="D38" s="78"/>
      <c r="E38" s="107"/>
      <c r="F38" s="19"/>
      <c r="G38" s="10"/>
    </row>
    <row r="39" spans="2:8" ht="20.100000000000001" customHeight="1" x14ac:dyDescent="0.2">
      <c r="B39" s="110"/>
      <c r="C39" s="76"/>
      <c r="D39" s="78"/>
      <c r="E39" s="107"/>
      <c r="F39" s="19"/>
      <c r="G39" s="10"/>
    </row>
    <row r="40" spans="2:8" ht="20.100000000000001" customHeight="1" x14ac:dyDescent="0.2">
      <c r="B40" s="110"/>
      <c r="C40" s="76"/>
      <c r="D40" s="78"/>
      <c r="E40" s="107"/>
      <c r="F40" s="19"/>
      <c r="G40" s="10"/>
    </row>
    <row r="41" spans="2:8" ht="20.100000000000001" customHeight="1" x14ac:dyDescent="0.2">
      <c r="B41" s="110"/>
      <c r="C41" s="76"/>
      <c r="D41" s="78"/>
      <c r="E41" s="107"/>
      <c r="F41" s="19"/>
      <c r="G41" s="10"/>
    </row>
    <row r="42" spans="2:8" ht="20.100000000000001" customHeight="1" x14ac:dyDescent="0.2">
      <c r="B42" s="110"/>
      <c r="C42" s="76"/>
      <c r="D42" s="78"/>
      <c r="E42" s="107"/>
      <c r="F42" s="19"/>
      <c r="G42" s="10"/>
    </row>
    <row r="43" spans="2:8" ht="20.100000000000001" customHeight="1" x14ac:dyDescent="0.2">
      <c r="B43" s="110"/>
      <c r="C43" s="76"/>
      <c r="D43" s="78"/>
      <c r="E43" s="107"/>
      <c r="F43" s="19"/>
      <c r="G43" s="10"/>
    </row>
    <row r="44" spans="2:8" ht="20.100000000000001" customHeight="1" x14ac:dyDescent="0.2">
      <c r="B44" s="110"/>
      <c r="C44" s="76"/>
      <c r="D44" s="78"/>
      <c r="E44" s="107"/>
      <c r="F44" s="19"/>
      <c r="G44" s="10"/>
    </row>
    <row r="45" spans="2:8" ht="15" customHeight="1" x14ac:dyDescent="0.2">
      <c r="B45" s="110"/>
      <c r="C45" s="76"/>
      <c r="D45" s="78"/>
      <c r="E45" s="107"/>
      <c r="F45" s="19"/>
      <c r="G45" s="10"/>
    </row>
    <row r="46" spans="2:8" ht="15" customHeight="1" x14ac:dyDescent="0.2">
      <c r="B46" s="110"/>
      <c r="C46" s="76"/>
      <c r="D46" s="78"/>
      <c r="E46" s="107"/>
      <c r="F46" s="19"/>
    </row>
    <row r="47" spans="2:8" ht="15" customHeight="1" x14ac:dyDescent="0.2">
      <c r="B47" s="110"/>
      <c r="C47" s="76"/>
      <c r="D47" s="78"/>
      <c r="E47" s="107"/>
      <c r="F47" s="19"/>
    </row>
    <row r="49" spans="1:11" ht="15" customHeight="1" x14ac:dyDescent="0.2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</row>
    <row r="50" spans="1:11" ht="15" customHeight="1" x14ac:dyDescent="0.2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</row>
    <row r="51" spans="1:11" ht="15" customHeight="1" x14ac:dyDescent="0.2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</row>
    <row r="52" spans="1:11" ht="15" customHeight="1" x14ac:dyDescent="0.2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</row>
    <row r="53" spans="1:11" ht="15" customHeight="1" x14ac:dyDescent="0.2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</row>
    <row r="54" spans="1:11" ht="15" customHeight="1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</row>
    <row r="55" spans="1:11" ht="15" customHeight="1" x14ac:dyDescent="0.2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</row>
    <row r="56" spans="1:11" ht="15" customHeight="1" x14ac:dyDescent="0.2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</row>
    <row r="57" spans="1:11" ht="15" customHeight="1" x14ac:dyDescent="0.2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</row>
    <row r="58" spans="1:11" ht="15" customHeight="1" x14ac:dyDescent="0.2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</row>
    <row r="59" spans="1:11" ht="15" customHeight="1" x14ac:dyDescent="0.2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</row>
    <row r="60" spans="1:11" ht="15" customHeight="1" x14ac:dyDescent="0.2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</row>
    <row r="61" spans="1:11" ht="15" customHeight="1" x14ac:dyDescent="0.2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</row>
    <row r="62" spans="1:11" ht="15" customHeight="1" x14ac:dyDescent="0.2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</row>
    <row r="63" spans="1:11" ht="15" customHeight="1" x14ac:dyDescent="0.2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</row>
    <row r="64" spans="1:11" ht="15" customHeight="1" x14ac:dyDescent="0.2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</row>
  </sheetData>
  <phoneticPr fontId="1" type="noConversion"/>
  <conditionalFormatting sqref="E25:E47">
    <cfRule type="cellIs" dxfId="51" priority="1" stopIfTrue="1" operator="lessThan">
      <formula>$T$19</formula>
    </cfRule>
    <cfRule type="cellIs" dxfId="50" priority="2" stopIfTrue="1" operator="greaterThan">
      <formula>$P$20</formula>
    </cfRule>
  </conditionalFormatting>
  <conditionalFormatting sqref="B2:K16">
    <cfRule type="expression" dxfId="49" priority="3" stopIfTrue="1">
      <formula>($S$11-$S$12)&lt;0</formula>
    </cfRule>
    <cfRule type="expression" dxfId="48" priority="4" stopIfTrue="1">
      <formula>($S$11-$S$12)&gt;0</formula>
    </cfRule>
  </conditionalFormatting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242" r:id="rId4" name="TextBox1">
          <controlPr defaultSize="0" autoLine="0" linkedCell="S11" r:id="rId5">
            <anchor moveWithCells="1">
              <from>
                <xdr:col>4</xdr:col>
                <xdr:colOff>828675</xdr:colOff>
                <xdr:row>4</xdr:row>
                <xdr:rowOff>180975</xdr:rowOff>
              </from>
              <to>
                <xdr:col>4</xdr:col>
                <xdr:colOff>1743075</xdr:colOff>
                <xdr:row>6</xdr:row>
                <xdr:rowOff>9525</xdr:rowOff>
              </to>
            </anchor>
          </controlPr>
        </control>
      </mc:Choice>
      <mc:Fallback>
        <control shapeId="10242" r:id="rId4" name="TextBox1"/>
      </mc:Fallback>
    </mc:AlternateContent>
    <mc:AlternateContent xmlns:mc="http://schemas.openxmlformats.org/markup-compatibility/2006">
      <mc:Choice Requires="x14">
        <control shapeId="10244" r:id="rId6" name="TextBox2">
          <controlPr defaultSize="0" autoLine="0" linkedCell="S9" r:id="rId7">
            <anchor moveWithCells="1">
              <from>
                <xdr:col>5</xdr:col>
                <xdr:colOff>219075</xdr:colOff>
                <xdr:row>1</xdr:row>
                <xdr:rowOff>180975</xdr:rowOff>
              </from>
              <to>
                <xdr:col>5</xdr:col>
                <xdr:colOff>1066800</xdr:colOff>
                <xdr:row>3</xdr:row>
                <xdr:rowOff>28575</xdr:rowOff>
              </to>
            </anchor>
          </controlPr>
        </control>
      </mc:Choice>
      <mc:Fallback>
        <control shapeId="10244" r:id="rId6" name="TextBox2"/>
      </mc:Fallback>
    </mc:AlternateContent>
    <mc:AlternateContent xmlns:mc="http://schemas.openxmlformats.org/markup-compatibility/2006">
      <mc:Choice Requires="x14">
        <control shapeId="10245" r:id="rId8" name="TextBox4">
          <controlPr defaultSize="0" autoLine="0" autoPict="0" linkedCell="S8" r:id="rId9">
            <anchor moveWithCells="1">
              <from>
                <xdr:col>2</xdr:col>
                <xdr:colOff>571500</xdr:colOff>
                <xdr:row>1</xdr:row>
                <xdr:rowOff>171450</xdr:rowOff>
              </from>
              <to>
                <xdr:col>3</xdr:col>
                <xdr:colOff>809625</xdr:colOff>
                <xdr:row>3</xdr:row>
                <xdr:rowOff>19050</xdr:rowOff>
              </to>
            </anchor>
          </controlPr>
        </control>
      </mc:Choice>
      <mc:Fallback>
        <control shapeId="10245" r:id="rId8" name="TextBox4"/>
      </mc:Fallback>
    </mc:AlternateContent>
    <mc:AlternateContent xmlns:mc="http://schemas.openxmlformats.org/markup-compatibility/2006">
      <mc:Choice Requires="x14">
        <control shapeId="10246" r:id="rId10" name="TextBox5">
          <controlPr defaultSize="0" autoLine="0" autoPict="0" linkedCell="S16" r:id="rId11">
            <anchor moveWithCells="1">
              <from>
                <xdr:col>4</xdr:col>
                <xdr:colOff>0</xdr:colOff>
                <xdr:row>8</xdr:row>
                <xdr:rowOff>0</xdr:rowOff>
              </from>
              <to>
                <xdr:col>7</xdr:col>
                <xdr:colOff>123825</xdr:colOff>
                <xdr:row>11</xdr:row>
                <xdr:rowOff>0</xdr:rowOff>
              </to>
            </anchor>
          </controlPr>
        </control>
      </mc:Choice>
      <mc:Fallback>
        <control shapeId="10246" r:id="rId10" name="TextBox5"/>
      </mc:Fallback>
    </mc:AlternateContent>
  </control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1"/>
  <dimension ref="A2:T64"/>
  <sheetViews>
    <sheetView showGridLines="0" topLeftCell="A19" workbookViewId="0">
      <selection activeCell="F26" sqref="F26"/>
    </sheetView>
  </sheetViews>
  <sheetFormatPr defaultColWidth="11.42578125" defaultRowHeight="15" customHeight="1" x14ac:dyDescent="0.2"/>
  <cols>
    <col min="2" max="4" width="12.7109375" customWidth="1"/>
    <col min="5" max="5" width="34.5703125" customWidth="1"/>
    <col min="6" max="6" width="16.7109375" customWidth="1"/>
    <col min="7" max="90" width="12.7109375" customWidth="1"/>
  </cols>
  <sheetData>
    <row r="2" spans="2:19" ht="15" customHeight="1" x14ac:dyDescent="0.2">
      <c r="B2" s="2"/>
      <c r="C2" s="2"/>
      <c r="D2" s="2"/>
      <c r="E2" s="2"/>
      <c r="F2" s="2"/>
      <c r="G2" s="2"/>
      <c r="H2" s="2"/>
      <c r="I2" s="33"/>
      <c r="J2" s="33"/>
      <c r="K2" s="33"/>
      <c r="R2" s="25" t="s">
        <v>27</v>
      </c>
    </row>
    <row r="3" spans="2:19" ht="15" customHeight="1" x14ac:dyDescent="0.25">
      <c r="B3" s="2"/>
      <c r="C3" s="3" t="s">
        <v>0</v>
      </c>
      <c r="D3" s="4"/>
      <c r="E3" s="3" t="s">
        <v>1</v>
      </c>
      <c r="F3" s="5"/>
      <c r="G3" s="6"/>
      <c r="H3" s="2"/>
      <c r="I3" s="33"/>
      <c r="J3" s="33"/>
      <c r="K3" s="33"/>
      <c r="R3" s="25" t="s">
        <v>28</v>
      </c>
    </row>
    <row r="4" spans="2:19" ht="15" customHeight="1" x14ac:dyDescent="0.2">
      <c r="B4" s="2"/>
      <c r="C4" s="2"/>
      <c r="D4" s="2"/>
      <c r="E4" s="2"/>
      <c r="F4" s="2"/>
      <c r="G4" s="2"/>
      <c r="H4" s="2"/>
      <c r="I4" s="33"/>
      <c r="J4" s="33"/>
      <c r="K4" s="33"/>
    </row>
    <row r="5" spans="2:19" ht="15" customHeight="1" x14ac:dyDescent="0.2">
      <c r="B5" s="2"/>
      <c r="C5" s="2"/>
      <c r="D5" s="2"/>
      <c r="E5" s="2"/>
      <c r="F5" s="2"/>
      <c r="G5" s="2"/>
      <c r="H5" s="2"/>
      <c r="I5" s="33"/>
      <c r="J5" s="33"/>
      <c r="K5" s="33"/>
    </row>
    <row r="6" spans="2:19" ht="15" customHeight="1" x14ac:dyDescent="0.2">
      <c r="B6" s="2"/>
      <c r="C6" s="2"/>
      <c r="D6" s="2" t="s">
        <v>2</v>
      </c>
      <c r="E6" s="2"/>
      <c r="F6" s="7"/>
      <c r="G6" s="2"/>
      <c r="H6" s="8"/>
      <c r="I6" s="109"/>
      <c r="J6" s="33"/>
      <c r="K6" s="33"/>
      <c r="R6" t="s">
        <v>12</v>
      </c>
    </row>
    <row r="7" spans="2:19" ht="15" customHeight="1" x14ac:dyDescent="0.2">
      <c r="B7" s="2"/>
      <c r="C7" s="2"/>
      <c r="D7" s="2"/>
      <c r="E7" s="2"/>
      <c r="F7" s="7"/>
      <c r="G7" s="2"/>
      <c r="H7" s="2"/>
      <c r="I7" s="33"/>
      <c r="J7" s="33"/>
      <c r="K7" s="33"/>
    </row>
    <row r="8" spans="2:19" ht="15" customHeight="1" x14ac:dyDescent="0.2">
      <c r="B8" s="2"/>
      <c r="C8" s="2"/>
      <c r="D8" s="2"/>
      <c r="E8" s="2"/>
      <c r="F8" s="2"/>
      <c r="G8" s="2"/>
      <c r="H8" s="2"/>
      <c r="I8" s="33"/>
      <c r="J8" s="33"/>
      <c r="K8" s="33"/>
      <c r="R8" t="s">
        <v>13</v>
      </c>
      <c r="S8" t="s">
        <v>62</v>
      </c>
    </row>
    <row r="9" spans="2:19" ht="15" customHeight="1" x14ac:dyDescent="0.2">
      <c r="B9" s="2"/>
      <c r="C9" s="2"/>
      <c r="D9" s="2" t="s">
        <v>3</v>
      </c>
      <c r="E9" s="2"/>
      <c r="F9" s="2"/>
      <c r="G9" s="2"/>
      <c r="H9" s="2"/>
      <c r="I9" s="33"/>
      <c r="J9" s="33"/>
      <c r="K9" s="33"/>
      <c r="R9" t="s">
        <v>14</v>
      </c>
      <c r="S9" s="9" t="s">
        <v>38</v>
      </c>
    </row>
    <row r="10" spans="2:19" ht="15" customHeight="1" x14ac:dyDescent="0.2">
      <c r="B10" s="2"/>
      <c r="C10" s="2"/>
      <c r="D10" s="2"/>
      <c r="E10" s="2"/>
      <c r="F10" s="2"/>
      <c r="G10" s="2"/>
      <c r="H10" s="2"/>
      <c r="I10" s="33"/>
      <c r="J10" s="33"/>
      <c r="K10" s="33"/>
      <c r="R10" t="s">
        <v>15</v>
      </c>
      <c r="S10" s="9"/>
    </row>
    <row r="11" spans="2:19" ht="15" customHeight="1" x14ac:dyDescent="0.2">
      <c r="B11" s="2"/>
      <c r="C11" s="2"/>
      <c r="D11" s="2"/>
      <c r="E11" s="2"/>
      <c r="F11" s="2"/>
      <c r="G11" s="2"/>
      <c r="H11" s="2"/>
      <c r="I11" s="33"/>
      <c r="J11" s="33"/>
      <c r="K11" s="33"/>
      <c r="R11" t="s">
        <v>16</v>
      </c>
      <c r="S11" s="9" t="s">
        <v>38</v>
      </c>
    </row>
    <row r="12" spans="2:19" ht="15" customHeight="1" x14ac:dyDescent="0.2">
      <c r="B12" s="2"/>
      <c r="C12" s="2"/>
      <c r="D12" s="2"/>
      <c r="E12" s="2"/>
      <c r="F12" s="2"/>
      <c r="G12" s="2"/>
      <c r="H12" s="2"/>
      <c r="I12" s="33"/>
      <c r="J12" s="33"/>
      <c r="K12" s="33"/>
      <c r="R12" t="s">
        <v>17</v>
      </c>
      <c r="S12" s="9" t="s">
        <v>38</v>
      </c>
    </row>
    <row r="13" spans="2:19" ht="15" customHeight="1" x14ac:dyDescent="0.2">
      <c r="B13" s="2"/>
      <c r="C13" s="2"/>
      <c r="D13" s="2"/>
      <c r="E13" s="2"/>
      <c r="F13" s="2"/>
      <c r="G13" s="2"/>
      <c r="H13" s="2"/>
      <c r="I13" s="33"/>
      <c r="J13" s="33"/>
      <c r="K13" s="33"/>
      <c r="R13" t="s">
        <v>33</v>
      </c>
      <c r="S13" t="s">
        <v>52</v>
      </c>
    </row>
    <row r="14" spans="2:19" ht="15" customHeight="1" x14ac:dyDescent="0.2">
      <c r="B14" s="2"/>
      <c r="C14" s="2"/>
      <c r="D14" s="2"/>
      <c r="E14" s="2"/>
      <c r="F14" s="2"/>
      <c r="G14" s="2"/>
      <c r="H14" s="2"/>
      <c r="I14" s="33"/>
      <c r="J14" s="33"/>
      <c r="K14" s="33"/>
    </row>
    <row r="15" spans="2:19" ht="15" customHeight="1" x14ac:dyDescent="0.2">
      <c r="B15" s="2"/>
      <c r="C15" s="2"/>
      <c r="D15" s="2"/>
      <c r="E15" s="2"/>
      <c r="F15" s="2"/>
      <c r="G15" s="2"/>
      <c r="H15" s="2"/>
      <c r="I15" s="33"/>
      <c r="J15" s="33"/>
      <c r="K15" s="33"/>
    </row>
    <row r="16" spans="2:19" ht="15" customHeight="1" x14ac:dyDescent="0.2">
      <c r="B16" s="2"/>
      <c r="C16" s="2"/>
      <c r="D16" s="2"/>
      <c r="E16" s="2"/>
      <c r="F16" s="2"/>
      <c r="G16" s="2"/>
      <c r="H16" s="2"/>
      <c r="I16" s="33"/>
      <c r="J16" s="33"/>
      <c r="K16" s="33"/>
      <c r="L16" s="10"/>
      <c r="R16" t="s">
        <v>31</v>
      </c>
      <c r="S16" s="34" t="s">
        <v>38</v>
      </c>
    </row>
    <row r="17" spans="2:20" ht="15" customHeight="1" x14ac:dyDescent="0.2">
      <c r="I17" s="33"/>
      <c r="J17" s="33"/>
      <c r="K17" s="33"/>
      <c r="L17" s="10"/>
      <c r="R17" t="s">
        <v>32</v>
      </c>
      <c r="S17" t="s">
        <v>18</v>
      </c>
    </row>
    <row r="18" spans="2:20" ht="15" customHeight="1" x14ac:dyDescent="0.2">
      <c r="L18" s="10"/>
    </row>
    <row r="19" spans="2:20" ht="15" customHeight="1" x14ac:dyDescent="0.2">
      <c r="B19" s="10"/>
      <c r="C19" s="13" t="s">
        <v>5</v>
      </c>
      <c r="D19" s="14"/>
      <c r="E19" s="103" t="s">
        <v>74</v>
      </c>
      <c r="F19" s="11" t="s">
        <v>86</v>
      </c>
      <c r="G19" s="10"/>
      <c r="H19" s="10"/>
      <c r="I19" s="10"/>
      <c r="K19" s="10"/>
      <c r="R19" t="s">
        <v>26</v>
      </c>
      <c r="T19">
        <f>Spezifikation!E8</f>
        <v>25</v>
      </c>
    </row>
    <row r="20" spans="2:20" ht="15" customHeight="1" thickBot="1" x14ac:dyDescent="0.25">
      <c r="B20" s="16"/>
      <c r="C20" s="15"/>
      <c r="D20" s="16"/>
      <c r="E20" s="108" t="s">
        <v>75</v>
      </c>
      <c r="F20" s="12"/>
      <c r="G20" s="10"/>
      <c r="O20" t="s">
        <v>19</v>
      </c>
      <c r="P20">
        <f>Spezifikation!G8</f>
        <v>38</v>
      </c>
    </row>
    <row r="21" spans="2:20" ht="15" customHeight="1" x14ac:dyDescent="0.2">
      <c r="B21" s="14"/>
      <c r="C21" s="17"/>
      <c r="D21" s="21"/>
      <c r="E21" s="104"/>
      <c r="F21" s="10"/>
      <c r="G21" s="10"/>
    </row>
    <row r="22" spans="2:20" ht="15.75" customHeight="1" x14ac:dyDescent="0.2">
      <c r="B22" s="29" t="s">
        <v>6</v>
      </c>
      <c r="C22" s="27" t="s">
        <v>76</v>
      </c>
      <c r="D22" s="26" t="s">
        <v>7</v>
      </c>
      <c r="E22" s="105" t="s">
        <v>8</v>
      </c>
      <c r="F22" s="28" t="s">
        <v>8</v>
      </c>
      <c r="G22" s="10"/>
      <c r="N22" t="s">
        <v>21</v>
      </c>
      <c r="P22" t="e">
        <f>Spezifikation!#REF!</f>
        <v>#REF!</v>
      </c>
    </row>
    <row r="23" spans="2:20" ht="20.100000000000001" customHeight="1" x14ac:dyDescent="0.2">
      <c r="B23" s="29"/>
      <c r="C23" s="27"/>
      <c r="D23" s="26"/>
      <c r="E23" s="105"/>
      <c r="F23" s="28"/>
      <c r="G23" s="10"/>
    </row>
    <row r="24" spans="2:20" ht="20.100000000000001" customHeight="1" thickBot="1" x14ac:dyDescent="0.25">
      <c r="B24" s="32" t="s">
        <v>9</v>
      </c>
      <c r="C24" s="31" t="s">
        <v>77</v>
      </c>
      <c r="D24" s="30" t="s">
        <v>10</v>
      </c>
      <c r="E24" s="105" t="str">
        <f>Spezifikation!I8</f>
        <v>[mV]</v>
      </c>
      <c r="F24" s="113" t="s">
        <v>11</v>
      </c>
      <c r="G24" s="10"/>
      <c r="N24" t="s">
        <v>22</v>
      </c>
      <c r="P24" t="e">
        <f>Spezifikation!#REF!</f>
        <v>#REF!</v>
      </c>
    </row>
    <row r="25" spans="2:20" ht="20.100000000000001" customHeight="1" thickBot="1" x14ac:dyDescent="0.25">
      <c r="B25" s="114">
        <f>Sensor1!B25</f>
        <v>49.888200809523809</v>
      </c>
      <c r="C25" s="75"/>
      <c r="D25" s="77">
        <f>Sensor1!D25</f>
        <v>998.78070680952374</v>
      </c>
      <c r="E25" s="106">
        <f>1013*F25/D25*1000</f>
        <v>0</v>
      </c>
      <c r="F25">
        <f>Messblatt!S7</f>
        <v>0</v>
      </c>
      <c r="G25" s="10"/>
    </row>
    <row r="26" spans="2:20" ht="20.100000000000001" customHeight="1" thickBot="1" x14ac:dyDescent="0.25">
      <c r="B26" s="114">
        <f>Sensor1!B26</f>
        <v>45.167634190476193</v>
      </c>
      <c r="C26" s="101"/>
      <c r="D26" s="77">
        <f>Sensor1!D26</f>
        <v>998.11833709523819</v>
      </c>
      <c r="E26" s="107">
        <f t="shared" ref="E26:E35" si="0">1013*F26/D26*1000</f>
        <v>0</v>
      </c>
      <c r="F26">
        <f>Messblatt!S8</f>
        <v>0</v>
      </c>
      <c r="G26" s="10"/>
      <c r="N26" t="s">
        <v>23</v>
      </c>
      <c r="P26" t="e">
        <f>Spezifikation!#REF!</f>
        <v>#REF!</v>
      </c>
    </row>
    <row r="27" spans="2:20" ht="20.100000000000001" customHeight="1" thickBot="1" x14ac:dyDescent="0.25">
      <c r="B27" s="114">
        <f>Sensor1!B27</f>
        <v>40.322132571428575</v>
      </c>
      <c r="C27" s="76"/>
      <c r="D27" s="77">
        <f>Sensor1!D27</f>
        <v>997.20788166666694</v>
      </c>
      <c r="E27" s="107">
        <f t="shared" si="0"/>
        <v>0</v>
      </c>
      <c r="F27">
        <f>Messblatt!S9</f>
        <v>0</v>
      </c>
      <c r="G27" s="10"/>
      <c r="H27" s="102"/>
    </row>
    <row r="28" spans="2:20" ht="20.100000000000001" customHeight="1" thickBot="1" x14ac:dyDescent="0.25">
      <c r="B28" s="114">
        <f>Sensor1!B28</f>
        <v>35.403038619047621</v>
      </c>
      <c r="C28" s="76"/>
      <c r="D28" s="77">
        <f>Sensor1!D28</f>
        <v>996.67720538095227</v>
      </c>
      <c r="E28" s="107">
        <f t="shared" si="0"/>
        <v>0</v>
      </c>
      <c r="F28">
        <f>Messblatt!S10</f>
        <v>0</v>
      </c>
      <c r="G28" s="10"/>
      <c r="H28" s="102"/>
      <c r="N28" t="s">
        <v>25</v>
      </c>
      <c r="P28">
        <f>Spezifikation!E12</f>
        <v>0</v>
      </c>
    </row>
    <row r="29" spans="2:20" ht="20.100000000000001" customHeight="1" thickBot="1" x14ac:dyDescent="0.25">
      <c r="B29" s="114">
        <f>Sensor1!B29</f>
        <v>30.49292776190476</v>
      </c>
      <c r="C29" s="76"/>
      <c r="D29" s="77">
        <f>Sensor1!D29</f>
        <v>996.04944228571412</v>
      </c>
      <c r="E29" s="107">
        <f t="shared" si="0"/>
        <v>0</v>
      </c>
      <c r="F29">
        <f>Messblatt!S11</f>
        <v>0</v>
      </c>
      <c r="G29" s="10"/>
      <c r="H29" s="102"/>
      <c r="O29" t="s">
        <v>19</v>
      </c>
      <c r="P29">
        <f>Spezifikation!G12</f>
        <v>0</v>
      </c>
    </row>
    <row r="30" spans="2:20" ht="20.100000000000001" customHeight="1" thickBot="1" x14ac:dyDescent="0.25">
      <c r="B30" s="114">
        <f>Sensor1!B30</f>
        <v>25.54915304761905</v>
      </c>
      <c r="C30" s="76"/>
      <c r="D30" s="77">
        <f>Sensor1!D30</f>
        <v>995.695151333333</v>
      </c>
      <c r="E30" s="107">
        <f t="shared" si="0"/>
        <v>0</v>
      </c>
      <c r="F30">
        <f>Messblatt!S12</f>
        <v>0</v>
      </c>
      <c r="G30" s="10"/>
      <c r="H30" s="102"/>
    </row>
    <row r="31" spans="2:20" ht="20.100000000000001" customHeight="1" thickBot="1" x14ac:dyDescent="0.25">
      <c r="B31" s="114">
        <f>Sensor1!B31</f>
        <v>20.619597904761907</v>
      </c>
      <c r="C31" s="76"/>
      <c r="D31" s="77">
        <f>Sensor1!D31</f>
        <v>995.65958938095253</v>
      </c>
      <c r="E31" s="107">
        <f t="shared" si="0"/>
        <v>0</v>
      </c>
      <c r="F31">
        <f>Messblatt!S13</f>
        <v>0</v>
      </c>
      <c r="G31" s="10"/>
      <c r="H31" s="102"/>
    </row>
    <row r="32" spans="2:20" ht="20.100000000000001" customHeight="1" thickBot="1" x14ac:dyDescent="0.25">
      <c r="B32" s="114">
        <f>Sensor1!B32</f>
        <v>15.699361238095234</v>
      </c>
      <c r="C32" s="76"/>
      <c r="D32" s="77">
        <f>Sensor1!D32</f>
        <v>995.68402723809538</v>
      </c>
      <c r="E32" s="107">
        <f t="shared" si="0"/>
        <v>0</v>
      </c>
      <c r="F32">
        <f>Messblatt!S14</f>
        <v>0</v>
      </c>
      <c r="G32" s="10"/>
      <c r="H32" s="102"/>
    </row>
    <row r="33" spans="2:8" ht="20.100000000000001" customHeight="1" thickBot="1" x14ac:dyDescent="0.25">
      <c r="B33" s="114">
        <f>Sensor1!B33</f>
        <v>10.741406428571429</v>
      </c>
      <c r="C33" s="76"/>
      <c r="D33" s="77">
        <f>Sensor1!D33</f>
        <v>995.89102752380961</v>
      </c>
      <c r="E33" s="107">
        <f t="shared" si="0"/>
        <v>0</v>
      </c>
      <c r="F33">
        <f>Messblatt!S15</f>
        <v>0</v>
      </c>
      <c r="G33" s="10"/>
      <c r="H33" s="102"/>
    </row>
    <row r="34" spans="2:8" ht="20.100000000000001" customHeight="1" thickBot="1" x14ac:dyDescent="0.25">
      <c r="B34" s="114">
        <f>Sensor1!B34</f>
        <v>5.7755830952380949</v>
      </c>
      <c r="C34" s="76"/>
      <c r="D34" s="77">
        <f>Sensor1!D34</f>
        <v>995.89616233333334</v>
      </c>
      <c r="E34" s="107">
        <f t="shared" si="0"/>
        <v>0</v>
      </c>
      <c r="F34">
        <f>Messblatt!S16</f>
        <v>0</v>
      </c>
      <c r="G34" s="10"/>
    </row>
    <row r="35" spans="2:8" ht="20.100000000000001" customHeight="1" x14ac:dyDescent="0.2">
      <c r="B35" s="114">
        <f>Sensor1!B35</f>
        <v>0.83779804761904753</v>
      </c>
      <c r="C35" s="76"/>
      <c r="D35" s="77">
        <f>Sensor1!D35</f>
        <v>995.89987123809533</v>
      </c>
      <c r="E35" s="107">
        <f t="shared" si="0"/>
        <v>0</v>
      </c>
      <c r="F35">
        <f>Messblatt!S17</f>
        <v>0</v>
      </c>
      <c r="G35" s="10"/>
    </row>
    <row r="36" spans="2:8" ht="20.100000000000001" customHeight="1" x14ac:dyDescent="0.2">
      <c r="B36" s="110"/>
      <c r="C36" s="76"/>
      <c r="D36" s="78"/>
      <c r="E36" s="107"/>
      <c r="F36" s="19"/>
      <c r="G36" s="10"/>
    </row>
    <row r="37" spans="2:8" ht="20.100000000000001" customHeight="1" x14ac:dyDescent="0.2">
      <c r="B37" s="110"/>
      <c r="C37" s="76"/>
      <c r="D37" s="78"/>
      <c r="E37" s="107"/>
      <c r="F37" s="19"/>
      <c r="G37" s="10"/>
    </row>
    <row r="38" spans="2:8" ht="20.100000000000001" customHeight="1" x14ac:dyDescent="0.2">
      <c r="B38" s="110"/>
      <c r="C38" s="76"/>
      <c r="D38" s="78"/>
      <c r="E38" s="107"/>
      <c r="F38" s="19"/>
      <c r="G38" s="10"/>
    </row>
    <row r="39" spans="2:8" ht="20.100000000000001" customHeight="1" x14ac:dyDescent="0.2">
      <c r="B39" s="110"/>
      <c r="C39" s="76"/>
      <c r="D39" s="78"/>
      <c r="E39" s="107"/>
      <c r="F39" s="19"/>
      <c r="G39" s="10"/>
    </row>
    <row r="40" spans="2:8" ht="20.100000000000001" customHeight="1" x14ac:dyDescent="0.2">
      <c r="B40" s="110"/>
      <c r="C40" s="76"/>
      <c r="D40" s="78"/>
      <c r="E40" s="107"/>
      <c r="F40" s="19"/>
      <c r="G40" s="10"/>
    </row>
    <row r="41" spans="2:8" ht="20.100000000000001" customHeight="1" x14ac:dyDescent="0.2">
      <c r="B41" s="110"/>
      <c r="C41" s="76"/>
      <c r="D41" s="78"/>
      <c r="E41" s="107"/>
      <c r="F41" s="19"/>
      <c r="G41" s="10"/>
    </row>
    <row r="42" spans="2:8" ht="20.100000000000001" customHeight="1" x14ac:dyDescent="0.2">
      <c r="B42" s="110"/>
      <c r="C42" s="76"/>
      <c r="D42" s="78"/>
      <c r="E42" s="107"/>
      <c r="F42" s="19"/>
      <c r="G42" s="10"/>
    </row>
    <row r="43" spans="2:8" ht="20.100000000000001" customHeight="1" x14ac:dyDescent="0.2">
      <c r="B43" s="110"/>
      <c r="C43" s="76"/>
      <c r="D43" s="78"/>
      <c r="E43" s="107"/>
      <c r="F43" s="19"/>
      <c r="G43" s="10"/>
    </row>
    <row r="44" spans="2:8" ht="20.100000000000001" customHeight="1" x14ac:dyDescent="0.2">
      <c r="B44" s="110"/>
      <c r="C44" s="76"/>
      <c r="D44" s="78"/>
      <c r="E44" s="107"/>
      <c r="F44" s="19"/>
      <c r="G44" s="10"/>
    </row>
    <row r="45" spans="2:8" ht="15" customHeight="1" x14ac:dyDescent="0.2">
      <c r="B45" s="110"/>
      <c r="C45" s="76"/>
      <c r="D45" s="78"/>
      <c r="E45" s="107"/>
      <c r="F45" s="19"/>
      <c r="G45" s="10"/>
    </row>
    <row r="46" spans="2:8" ht="15" customHeight="1" x14ac:dyDescent="0.2">
      <c r="B46" s="110"/>
      <c r="C46" s="76"/>
      <c r="D46" s="78"/>
      <c r="E46" s="107"/>
      <c r="F46" s="19"/>
    </row>
    <row r="47" spans="2:8" ht="15" customHeight="1" x14ac:dyDescent="0.2">
      <c r="B47" s="110"/>
      <c r="C47" s="76"/>
      <c r="D47" s="78"/>
      <c r="E47" s="107"/>
      <c r="F47" s="19"/>
    </row>
    <row r="49" spans="1:11" ht="15" customHeight="1" x14ac:dyDescent="0.2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</row>
    <row r="50" spans="1:11" ht="15" customHeight="1" x14ac:dyDescent="0.2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</row>
    <row r="51" spans="1:11" ht="15" customHeight="1" x14ac:dyDescent="0.2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</row>
    <row r="52" spans="1:11" ht="15" customHeight="1" x14ac:dyDescent="0.2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</row>
    <row r="53" spans="1:11" ht="15" customHeight="1" x14ac:dyDescent="0.2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</row>
    <row r="54" spans="1:11" ht="15" customHeight="1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</row>
    <row r="55" spans="1:11" ht="15" customHeight="1" x14ac:dyDescent="0.2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</row>
    <row r="56" spans="1:11" ht="15" customHeight="1" x14ac:dyDescent="0.2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</row>
    <row r="57" spans="1:11" ht="15" customHeight="1" x14ac:dyDescent="0.2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</row>
    <row r="58" spans="1:11" ht="15" customHeight="1" x14ac:dyDescent="0.2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</row>
    <row r="59" spans="1:11" ht="15" customHeight="1" x14ac:dyDescent="0.2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</row>
    <row r="60" spans="1:11" ht="15" customHeight="1" x14ac:dyDescent="0.2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</row>
    <row r="61" spans="1:11" ht="15" customHeight="1" x14ac:dyDescent="0.2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</row>
    <row r="62" spans="1:11" ht="15" customHeight="1" x14ac:dyDescent="0.2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</row>
    <row r="63" spans="1:11" ht="15" customHeight="1" x14ac:dyDescent="0.2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</row>
    <row r="64" spans="1:11" ht="15" customHeight="1" x14ac:dyDescent="0.2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</row>
  </sheetData>
  <phoneticPr fontId="1" type="noConversion"/>
  <conditionalFormatting sqref="E25:E47">
    <cfRule type="cellIs" dxfId="47" priority="1" stopIfTrue="1" operator="lessThan">
      <formula>$T$19</formula>
    </cfRule>
    <cfRule type="cellIs" dxfId="46" priority="2" stopIfTrue="1" operator="greaterThan">
      <formula>$P$20</formula>
    </cfRule>
  </conditionalFormatting>
  <conditionalFormatting sqref="B2:K16">
    <cfRule type="expression" dxfId="45" priority="3" stopIfTrue="1">
      <formula>($S$11-$S$12)&lt;0</formula>
    </cfRule>
    <cfRule type="expression" dxfId="44" priority="4" stopIfTrue="1">
      <formula>($S$11-$S$12)&gt;0</formula>
    </cfRule>
  </conditionalFormatting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8433" r:id="rId4" name="TextBox1">
          <controlPr defaultSize="0" autoLine="0" linkedCell="S11" r:id="rId5">
            <anchor moveWithCells="1">
              <from>
                <xdr:col>4</xdr:col>
                <xdr:colOff>828675</xdr:colOff>
                <xdr:row>4</xdr:row>
                <xdr:rowOff>180975</xdr:rowOff>
              </from>
              <to>
                <xdr:col>4</xdr:col>
                <xdr:colOff>1743075</xdr:colOff>
                <xdr:row>6</xdr:row>
                <xdr:rowOff>9525</xdr:rowOff>
              </to>
            </anchor>
          </controlPr>
        </control>
      </mc:Choice>
      <mc:Fallback>
        <control shapeId="18433" r:id="rId4" name="TextBox1"/>
      </mc:Fallback>
    </mc:AlternateContent>
    <mc:AlternateContent xmlns:mc="http://schemas.openxmlformats.org/markup-compatibility/2006">
      <mc:Choice Requires="x14">
        <control shapeId="18434" r:id="rId6" name="TextBox2">
          <controlPr defaultSize="0" autoLine="0" linkedCell="S9" r:id="rId7">
            <anchor moveWithCells="1">
              <from>
                <xdr:col>5</xdr:col>
                <xdr:colOff>219075</xdr:colOff>
                <xdr:row>1</xdr:row>
                <xdr:rowOff>180975</xdr:rowOff>
              </from>
              <to>
                <xdr:col>5</xdr:col>
                <xdr:colOff>1066800</xdr:colOff>
                <xdr:row>3</xdr:row>
                <xdr:rowOff>28575</xdr:rowOff>
              </to>
            </anchor>
          </controlPr>
        </control>
      </mc:Choice>
      <mc:Fallback>
        <control shapeId="18434" r:id="rId6" name="TextBox2"/>
      </mc:Fallback>
    </mc:AlternateContent>
    <mc:AlternateContent xmlns:mc="http://schemas.openxmlformats.org/markup-compatibility/2006">
      <mc:Choice Requires="x14">
        <control shapeId="18435" r:id="rId8" name="TextBox4">
          <controlPr defaultSize="0" autoLine="0" autoPict="0" linkedCell="S8" r:id="rId9">
            <anchor moveWithCells="1">
              <from>
                <xdr:col>2</xdr:col>
                <xdr:colOff>571500</xdr:colOff>
                <xdr:row>1</xdr:row>
                <xdr:rowOff>171450</xdr:rowOff>
              </from>
              <to>
                <xdr:col>3</xdr:col>
                <xdr:colOff>809625</xdr:colOff>
                <xdr:row>3</xdr:row>
                <xdr:rowOff>19050</xdr:rowOff>
              </to>
            </anchor>
          </controlPr>
        </control>
      </mc:Choice>
      <mc:Fallback>
        <control shapeId="18435" r:id="rId8" name="TextBox4"/>
      </mc:Fallback>
    </mc:AlternateContent>
    <mc:AlternateContent xmlns:mc="http://schemas.openxmlformats.org/markup-compatibility/2006">
      <mc:Choice Requires="x14">
        <control shapeId="18436" r:id="rId10" name="TextBox5">
          <controlPr defaultSize="0" autoLine="0" autoPict="0" linkedCell="S16" r:id="rId11">
            <anchor moveWithCells="1">
              <from>
                <xdr:col>4</xdr:col>
                <xdr:colOff>0</xdr:colOff>
                <xdr:row>8</xdr:row>
                <xdr:rowOff>0</xdr:rowOff>
              </from>
              <to>
                <xdr:col>7</xdr:col>
                <xdr:colOff>123825</xdr:colOff>
                <xdr:row>11</xdr:row>
                <xdr:rowOff>0</xdr:rowOff>
              </to>
            </anchor>
          </controlPr>
        </control>
      </mc:Choice>
      <mc:Fallback>
        <control shapeId="18436" r:id="rId10" name="TextBox5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21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27" baseType="lpstr">
      <vt:lpstr>Übersicht</vt:lpstr>
      <vt:lpstr>Spezifikation</vt:lpstr>
      <vt:lpstr>Sensor1</vt:lpstr>
      <vt:lpstr>Sensor2</vt:lpstr>
      <vt:lpstr>Sensor3</vt:lpstr>
      <vt:lpstr>Sensor4</vt:lpstr>
      <vt:lpstr>Sensor5</vt:lpstr>
      <vt:lpstr>Sensor6</vt:lpstr>
      <vt:lpstr>Sensor7</vt:lpstr>
      <vt:lpstr>Sensor8</vt:lpstr>
      <vt:lpstr>Sensor9</vt:lpstr>
      <vt:lpstr>Sensor10</vt:lpstr>
      <vt:lpstr>Sensor11</vt:lpstr>
      <vt:lpstr>Sensor12</vt:lpstr>
      <vt:lpstr>Sensor13</vt:lpstr>
      <vt:lpstr>Sensor14</vt:lpstr>
      <vt:lpstr>Sensor15</vt:lpstr>
      <vt:lpstr>Sensor16</vt:lpstr>
      <vt:lpstr>Messblatt</vt:lpstr>
      <vt:lpstr>Baustelle</vt:lpstr>
      <vt:lpstr>Tabelle1</vt:lpstr>
      <vt:lpstr>Luftwert_Temperatur</vt:lpstr>
      <vt:lpstr>Baustelle!Messung_0</vt:lpstr>
      <vt:lpstr>Baustelle!Messung_2</vt:lpstr>
      <vt:lpstr>Baustelle!Messung2</vt:lpstr>
      <vt:lpstr>Baustelle!Messung3</vt:lpstr>
      <vt:lpstr>Baustelle!OOM103_Startwerte</vt:lpstr>
    </vt:vector>
  </TitlesOfParts>
  <Company>Honeywell,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Honeywell</dc:creator>
  <cp:lastModifiedBy>Office 210</cp:lastModifiedBy>
  <cp:lastPrinted>2008-10-10T09:21:20Z</cp:lastPrinted>
  <dcterms:created xsi:type="dcterms:W3CDTF">2008-01-08T15:20:08Z</dcterms:created>
  <dcterms:modified xsi:type="dcterms:W3CDTF">2018-01-11T11:16:26Z</dcterms:modified>
</cp:coreProperties>
</file>