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28365" windowHeight="117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E16" i="1" l="1"/>
  <c r="T16" i="1"/>
  <c r="T15" i="1" s="1"/>
  <c r="O16" i="1"/>
  <c r="AC15" i="1"/>
  <c r="T14" i="1"/>
  <c r="AG13" i="1"/>
  <c r="AG14" i="1" s="1"/>
  <c r="AE13" i="1"/>
  <c r="AE15" i="1" s="1"/>
  <c r="AC13" i="1"/>
  <c r="AC14" i="1" s="1"/>
  <c r="Z13" i="1"/>
  <c r="Z14" i="1" s="1"/>
  <c r="X13" i="1"/>
  <c r="X14" i="1" s="1"/>
  <c r="V13" i="1"/>
  <c r="V15" i="1" s="1"/>
  <c r="T13" i="1"/>
  <c r="Q13" i="1"/>
  <c r="Q14" i="1" s="1"/>
  <c r="O13" i="1"/>
  <c r="O14" i="1" s="1"/>
  <c r="AE9" i="1"/>
  <c r="T9" i="1"/>
  <c r="O9" i="1"/>
  <c r="AG7" i="1"/>
  <c r="O7" i="1"/>
  <c r="AG6" i="1"/>
  <c r="AG8" i="1" s="1"/>
  <c r="AE6" i="1"/>
  <c r="AE7" i="1" s="1"/>
  <c r="AC6" i="1"/>
  <c r="AC7" i="1" s="1"/>
  <c r="Z6" i="1"/>
  <c r="Z8" i="1" s="1"/>
  <c r="X6" i="1"/>
  <c r="X8" i="1" s="1"/>
  <c r="V6" i="1"/>
  <c r="V7" i="1" s="1"/>
  <c r="T6" i="1"/>
  <c r="T7" i="1" s="1"/>
  <c r="Q6" i="1"/>
  <c r="Q8" i="1" s="1"/>
  <c r="O6" i="1"/>
  <c r="O8" i="1" s="1"/>
  <c r="V8" i="1" l="1"/>
  <c r="AE8" i="1"/>
  <c r="Q15" i="1"/>
  <c r="X7" i="1"/>
  <c r="Z15" i="1"/>
  <c r="Q7" i="1"/>
  <c r="V14" i="1"/>
  <c r="T8" i="1"/>
  <c r="AC8" i="1"/>
  <c r="O15" i="1"/>
  <c r="X15" i="1"/>
  <c r="AG15" i="1"/>
  <c r="Z7" i="1"/>
  <c r="AE14" i="1"/>
</calcChain>
</file>

<file path=xl/sharedStrings.xml><?xml version="1.0" encoding="utf-8"?>
<sst xmlns="http://schemas.openxmlformats.org/spreadsheetml/2006/main" count="44" uniqueCount="37">
  <si>
    <t>Date</t>
  </si>
  <si>
    <t>Barometric Pressure</t>
  </si>
  <si>
    <t xml:space="preserve">W/O </t>
  </si>
  <si>
    <t>Assy serial #</t>
  </si>
  <si>
    <t>Cable serial #</t>
  </si>
  <si>
    <t>Cell Serial #</t>
  </si>
  <si>
    <t>Cell    type</t>
  </si>
  <si>
    <t xml:space="preserve">Temp          (K) </t>
  </si>
  <si>
    <r>
      <t>mV</t>
    </r>
    <r>
      <rPr>
        <sz val="9"/>
        <rFont val="Arial"/>
        <family val="2"/>
      </rPr>
      <t xml:space="preserve"> Reading in Air        </t>
    </r>
  </si>
  <si>
    <r>
      <t>PPO2</t>
    </r>
    <r>
      <rPr>
        <sz val="11"/>
        <color theme="1"/>
        <rFont val="Calibri"/>
        <family val="2"/>
        <scheme val="minor"/>
      </rPr>
      <t xml:space="preserve"> Reading @ 100% O2</t>
    </r>
  </si>
  <si>
    <r>
      <t xml:space="preserve">mV </t>
    </r>
    <r>
      <rPr>
        <sz val="10"/>
        <rFont val="Arial"/>
        <family val="2"/>
      </rPr>
      <t>reading in 100% O2</t>
    </r>
  </si>
  <si>
    <r>
      <t xml:space="preserve">PPO2    </t>
    </r>
    <r>
      <rPr>
        <sz val="11"/>
        <color theme="1"/>
        <rFont val="Calibri"/>
        <family val="2"/>
        <scheme val="minor"/>
      </rPr>
      <t xml:space="preserve"> Reading @ 100% O2  - after calibration</t>
    </r>
  </si>
  <si>
    <r>
      <t xml:space="preserve">mV </t>
    </r>
    <r>
      <rPr>
        <sz val="11"/>
        <color theme="1"/>
        <rFont val="Calibri"/>
        <family val="2"/>
        <scheme val="minor"/>
      </rPr>
      <t>Reading @ 100% O2 - after calibration</t>
    </r>
  </si>
  <si>
    <r>
      <t>PPO2</t>
    </r>
    <r>
      <rPr>
        <sz val="10"/>
        <rFont val="Arial"/>
        <family val="2"/>
      </rPr>
      <t xml:space="preserve"> reading in air</t>
    </r>
  </si>
  <si>
    <r>
      <t xml:space="preserve">mV </t>
    </r>
    <r>
      <rPr>
        <sz val="10"/>
        <rFont val="Arial"/>
        <family val="2"/>
      </rPr>
      <t>reading in air</t>
    </r>
  </si>
  <si>
    <r>
      <t xml:space="preserve">mV   </t>
    </r>
    <r>
      <rPr>
        <sz val="11"/>
        <color theme="1"/>
        <rFont val="Calibri"/>
        <family val="2"/>
        <scheme val="minor"/>
      </rPr>
      <t xml:space="preserve"> Reading @ 100% O2 </t>
    </r>
  </si>
  <si>
    <r>
      <t xml:space="preserve">PO2    </t>
    </r>
    <r>
      <rPr>
        <sz val="11"/>
        <color theme="1"/>
        <rFont val="Calibri"/>
        <family val="2"/>
        <scheme val="minor"/>
      </rPr>
      <t xml:space="preserve"> Reading @ 100% O2 </t>
    </r>
  </si>
  <si>
    <r>
      <t xml:space="preserve">0.5 BarG      </t>
    </r>
    <r>
      <rPr>
        <b/>
        <sz val="10"/>
        <rFont val="Arial"/>
        <family val="2"/>
      </rPr>
      <t>mV</t>
    </r>
    <r>
      <rPr>
        <sz val="11"/>
        <color theme="1"/>
        <rFont val="Calibri"/>
        <family val="2"/>
        <scheme val="minor"/>
      </rPr>
      <t xml:space="preserve">       Reading @ 100% O2</t>
    </r>
  </si>
  <si>
    <r>
      <t xml:space="preserve">0.5 BarG         </t>
    </r>
    <r>
      <rPr>
        <b/>
        <sz val="10"/>
        <rFont val="Arial"/>
        <family val="2"/>
      </rPr>
      <t>PO2</t>
    </r>
    <r>
      <rPr>
        <sz val="11"/>
        <color theme="1"/>
        <rFont val="Calibri"/>
        <family val="2"/>
        <scheme val="minor"/>
      </rPr>
      <t xml:space="preserve">    Reading @ 100% O2      </t>
    </r>
    <r>
      <rPr>
        <b/>
        <sz val="10"/>
        <rFont val="Arial"/>
        <family val="2"/>
      </rPr>
      <t>(1.40 - 1.60)</t>
    </r>
  </si>
  <si>
    <r>
      <t xml:space="preserve">1 BarG        </t>
    </r>
    <r>
      <rPr>
        <b/>
        <sz val="10"/>
        <rFont val="Arial"/>
        <family val="2"/>
      </rPr>
      <t>mV</t>
    </r>
    <r>
      <rPr>
        <sz val="11"/>
        <color theme="1"/>
        <rFont val="Calibri"/>
        <family val="2"/>
        <scheme val="minor"/>
      </rPr>
      <t xml:space="preserve">      Reading  @ 100% O2</t>
    </r>
  </si>
  <si>
    <r>
      <t xml:space="preserve">1 BarG      </t>
    </r>
    <r>
      <rPr>
        <b/>
        <sz val="10"/>
        <rFont val="Arial"/>
        <family val="2"/>
      </rPr>
      <t xml:space="preserve">PO2   </t>
    </r>
    <r>
      <rPr>
        <sz val="11"/>
        <color theme="1"/>
        <rFont val="Calibri"/>
        <family val="2"/>
        <scheme val="minor"/>
      </rPr>
      <t xml:space="preserve"> Reading  @ 100% O2   </t>
    </r>
    <r>
      <rPr>
        <b/>
        <sz val="10"/>
        <rFont val="Arial"/>
        <family val="2"/>
      </rPr>
      <t>(1.90 - 2.10)</t>
    </r>
  </si>
  <si>
    <r>
      <t xml:space="preserve">1.3 BarG       </t>
    </r>
    <r>
      <rPr>
        <b/>
        <sz val="10"/>
        <rFont val="Arial"/>
        <family val="2"/>
      </rPr>
      <t>mV</t>
    </r>
    <r>
      <rPr>
        <sz val="11"/>
        <color theme="1"/>
        <rFont val="Calibri"/>
        <family val="2"/>
        <scheme val="minor"/>
      </rPr>
      <t xml:space="preserve">       Reading @ 100% O2</t>
    </r>
  </si>
  <si>
    <r>
      <t xml:space="preserve">1.3 BarG    </t>
    </r>
    <r>
      <rPr>
        <b/>
        <sz val="10"/>
        <rFont val="Arial"/>
        <family val="2"/>
      </rPr>
      <t>PO2</t>
    </r>
    <r>
      <rPr>
        <sz val="11"/>
        <color theme="1"/>
        <rFont val="Calibri"/>
        <family val="2"/>
        <scheme val="minor"/>
      </rPr>
      <t xml:space="preserve">       Reading @ 100% O2   </t>
    </r>
    <r>
      <rPr>
        <b/>
        <sz val="10"/>
        <rFont val="Arial"/>
        <family val="2"/>
      </rPr>
      <t>(2.20 - 2.40)</t>
    </r>
  </si>
  <si>
    <r>
      <t xml:space="preserve">1.5 BarG          </t>
    </r>
    <r>
      <rPr>
        <b/>
        <sz val="10"/>
        <rFont val="Arial"/>
        <family val="2"/>
      </rPr>
      <t>mV</t>
    </r>
    <r>
      <rPr>
        <sz val="11"/>
        <color theme="1"/>
        <rFont val="Calibri"/>
        <family val="2"/>
        <scheme val="minor"/>
      </rPr>
      <t xml:space="preserve">       Reading @ 100% O2</t>
    </r>
  </si>
  <si>
    <r>
      <t xml:space="preserve">1.5 BarG       </t>
    </r>
    <r>
      <rPr>
        <b/>
        <sz val="10"/>
        <rFont val="Arial"/>
        <family val="2"/>
      </rPr>
      <t>PO2</t>
    </r>
    <r>
      <rPr>
        <sz val="11"/>
        <color theme="1"/>
        <rFont val="Calibri"/>
        <family val="2"/>
        <scheme val="minor"/>
      </rPr>
      <t xml:space="preserve">    Reading @ 100% O2  </t>
    </r>
    <r>
      <rPr>
        <b/>
        <sz val="10"/>
        <rFont val="Arial"/>
        <family val="2"/>
      </rPr>
      <t>(2.40 - 2.60)</t>
    </r>
  </si>
  <si>
    <t>mV Reading @100% O2</t>
  </si>
  <si>
    <t>PO2 Reading @100% O2</t>
  </si>
  <si>
    <t>mV reading in air</t>
  </si>
  <si>
    <t>PPO2 reading in air</t>
  </si>
  <si>
    <t>DEV</t>
  </si>
  <si>
    <t>Dev 4</t>
  </si>
  <si>
    <t>PROTO</t>
  </si>
  <si>
    <t>Test Stage</t>
  </si>
  <si>
    <t>Target Value</t>
  </si>
  <si>
    <t>Max Allowable Value</t>
  </si>
  <si>
    <t>Min Allowable Value</t>
  </si>
  <si>
    <t>Allowable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</si>
</sst>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;[Red]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 wrapText="1"/>
    </xf>
    <xf numFmtId="166" fontId="0" fillId="0" borderId="1" xfId="0" applyNumberFormat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wrapText="1"/>
    </xf>
    <xf numFmtId="165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165" fontId="0" fillId="0" borderId="1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22" xfId="0" applyBorder="1" applyAlignment="1">
      <alignment horizontal="center" wrapText="1"/>
    </xf>
    <xf numFmtId="165" fontId="0" fillId="0" borderId="25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9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4" fontId="0" fillId="0" borderId="33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selection activeCell="Q7" sqref="Q7"/>
    </sheetView>
  </sheetViews>
  <sheetFormatPr defaultRowHeight="15" x14ac:dyDescent="0.25"/>
  <cols>
    <col min="1" max="1" width="10.5703125" bestFit="1" customWidth="1"/>
  </cols>
  <sheetData>
    <row r="1" spans="1:33" ht="105.75" thickBot="1" x14ac:dyDescent="0.3">
      <c r="A1" s="1" t="s">
        <v>0</v>
      </c>
      <c r="B1" s="2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6" t="s">
        <v>9</v>
      </c>
      <c r="L1" s="7" t="s">
        <v>10</v>
      </c>
      <c r="M1" s="8"/>
      <c r="N1" s="8"/>
      <c r="O1" s="6" t="s">
        <v>11</v>
      </c>
      <c r="P1" s="9" t="s">
        <v>12</v>
      </c>
      <c r="Q1" s="10" t="s">
        <v>13</v>
      </c>
      <c r="R1" s="11" t="s">
        <v>14</v>
      </c>
      <c r="S1" s="6" t="s">
        <v>15</v>
      </c>
      <c r="T1" s="6" t="s">
        <v>16</v>
      </c>
      <c r="U1" s="4" t="s">
        <v>17</v>
      </c>
      <c r="V1" s="12" t="s">
        <v>18</v>
      </c>
      <c r="W1" s="4" t="s">
        <v>19</v>
      </c>
      <c r="X1" s="12" t="s">
        <v>20</v>
      </c>
      <c r="Y1" s="4" t="s">
        <v>21</v>
      </c>
      <c r="Z1" s="12" t="s">
        <v>22</v>
      </c>
      <c r="AA1" s="4" t="s">
        <v>23</v>
      </c>
      <c r="AB1" s="4"/>
      <c r="AC1" s="13" t="s">
        <v>24</v>
      </c>
      <c r="AD1" s="14" t="s">
        <v>25</v>
      </c>
      <c r="AE1" s="12" t="s">
        <v>26</v>
      </c>
      <c r="AF1" s="4" t="s">
        <v>27</v>
      </c>
      <c r="AG1" s="15" t="s">
        <v>28</v>
      </c>
    </row>
    <row r="2" spans="1:33" x14ac:dyDescent="0.25">
      <c r="A2" s="87">
        <v>42844</v>
      </c>
      <c r="B2" s="74">
        <v>1.018</v>
      </c>
      <c r="C2" s="90" t="s">
        <v>29</v>
      </c>
      <c r="D2" s="84"/>
      <c r="E2" s="84" t="s">
        <v>30</v>
      </c>
      <c r="F2" s="84"/>
      <c r="G2" s="16">
        <v>1</v>
      </c>
      <c r="H2" s="65" t="s">
        <v>31</v>
      </c>
      <c r="I2" s="68">
        <v>292.8</v>
      </c>
      <c r="J2" s="17"/>
      <c r="K2" s="18"/>
      <c r="L2" s="8"/>
      <c r="M2" s="8"/>
      <c r="N2" s="8"/>
      <c r="O2" s="18">
        <v>1.018</v>
      </c>
      <c r="P2" s="19">
        <v>25.4</v>
      </c>
      <c r="Q2" s="18">
        <v>0.215</v>
      </c>
      <c r="R2" s="19">
        <v>5.39</v>
      </c>
      <c r="S2" s="19">
        <v>25.38</v>
      </c>
      <c r="T2" s="18">
        <v>1.018</v>
      </c>
      <c r="U2" s="19">
        <v>32.619999999999997</v>
      </c>
      <c r="V2" s="18">
        <v>1.508</v>
      </c>
      <c r="W2" s="19">
        <v>49.59</v>
      </c>
      <c r="X2" s="18">
        <v>1.988</v>
      </c>
      <c r="Y2" s="19">
        <v>56.76</v>
      </c>
      <c r="Z2" s="18">
        <v>2.2759999999999998</v>
      </c>
      <c r="AA2" s="19">
        <v>61.62</v>
      </c>
      <c r="AB2" s="20"/>
      <c r="AC2" s="21">
        <v>2.4700000000000002</v>
      </c>
      <c r="AD2" s="19">
        <v>25.43</v>
      </c>
      <c r="AE2" s="18">
        <v>1.0189999999999999</v>
      </c>
      <c r="AF2" s="19">
        <v>5.42</v>
      </c>
      <c r="AG2" s="22">
        <v>0.216</v>
      </c>
    </row>
    <row r="3" spans="1:33" x14ac:dyDescent="0.25">
      <c r="A3" s="88"/>
      <c r="B3" s="75"/>
      <c r="C3" s="91"/>
      <c r="D3" s="85"/>
      <c r="E3" s="85"/>
      <c r="F3" s="85"/>
      <c r="G3" s="23">
        <v>2</v>
      </c>
      <c r="H3" s="66"/>
      <c r="I3" s="69"/>
      <c r="J3" s="24"/>
      <c r="K3" s="25"/>
      <c r="L3" s="26"/>
      <c r="M3" s="26"/>
      <c r="N3" s="26"/>
      <c r="O3" s="25">
        <v>1.018</v>
      </c>
      <c r="P3" s="27">
        <v>25.4</v>
      </c>
      <c r="Q3" s="25">
        <v>0.215</v>
      </c>
      <c r="R3" s="27">
        <v>5.4</v>
      </c>
      <c r="S3" s="27">
        <v>25.4</v>
      </c>
      <c r="T3" s="25">
        <v>1.0189999999999999</v>
      </c>
      <c r="U3" s="27">
        <v>32.53</v>
      </c>
      <c r="V3" s="25">
        <v>1.508</v>
      </c>
      <c r="W3" s="27">
        <v>49.32</v>
      </c>
      <c r="X3" s="28">
        <v>1.9770000000000001</v>
      </c>
      <c r="Y3" s="27">
        <v>56.38</v>
      </c>
      <c r="Z3" s="25">
        <v>2.2599999999999998</v>
      </c>
      <c r="AA3" s="27">
        <v>61.22</v>
      </c>
      <c r="AB3" s="29"/>
      <c r="AC3" s="30">
        <v>2.4550000000000001</v>
      </c>
      <c r="AD3" s="27">
        <v>25.53</v>
      </c>
      <c r="AE3" s="25">
        <v>1.0229999999999999</v>
      </c>
      <c r="AF3" s="27">
        <v>5.43</v>
      </c>
      <c r="AG3" s="31">
        <v>0.217</v>
      </c>
    </row>
    <row r="4" spans="1:33" ht="15.75" thickBot="1" x14ac:dyDescent="0.3">
      <c r="A4" s="88"/>
      <c r="B4" s="75"/>
      <c r="C4" s="92"/>
      <c r="D4" s="86"/>
      <c r="E4" s="86"/>
      <c r="F4" s="86"/>
      <c r="G4" s="32">
        <v>3</v>
      </c>
      <c r="H4" s="67"/>
      <c r="I4" s="70"/>
      <c r="J4" s="33"/>
      <c r="K4" s="34"/>
      <c r="L4" s="35"/>
      <c r="M4" s="35"/>
      <c r="N4" s="35"/>
      <c r="O4" s="34">
        <v>1.018</v>
      </c>
      <c r="P4" s="36">
        <v>25.39</v>
      </c>
      <c r="Q4" s="34">
        <v>0.215</v>
      </c>
      <c r="R4" s="36">
        <v>5.37</v>
      </c>
      <c r="S4" s="36">
        <v>25.4</v>
      </c>
      <c r="T4" s="34">
        <v>1.018</v>
      </c>
      <c r="U4" s="36">
        <v>32.6</v>
      </c>
      <c r="V4" s="34">
        <v>1.508</v>
      </c>
      <c r="W4" s="36">
        <v>49.53</v>
      </c>
      <c r="X4" s="34">
        <v>1.986</v>
      </c>
      <c r="Y4" s="36">
        <v>56.68</v>
      </c>
      <c r="Z4" s="34">
        <v>2.2730000000000001</v>
      </c>
      <c r="AA4" s="36">
        <v>61.55</v>
      </c>
      <c r="AB4" s="37"/>
      <c r="AC4" s="38">
        <v>2.468</v>
      </c>
      <c r="AD4" s="36">
        <v>25.43</v>
      </c>
      <c r="AE4" s="34">
        <v>1.0189999999999999</v>
      </c>
      <c r="AF4" s="36">
        <v>5.41</v>
      </c>
      <c r="AG4" s="39">
        <v>0.217</v>
      </c>
    </row>
    <row r="5" spans="1:33" ht="15.75" thickBot="1" x14ac:dyDescent="0.3">
      <c r="A5" s="89"/>
      <c r="B5" s="76"/>
      <c r="C5" s="77" t="s">
        <v>32</v>
      </c>
      <c r="D5" s="78"/>
      <c r="E5" s="78"/>
      <c r="F5" s="78"/>
      <c r="G5" s="78"/>
      <c r="H5" s="78"/>
      <c r="I5" s="78"/>
      <c r="J5" s="78"/>
      <c r="K5" s="78"/>
      <c r="L5" s="79"/>
      <c r="M5" s="40"/>
      <c r="N5" s="40"/>
      <c r="O5" s="41">
        <v>1</v>
      </c>
      <c r="P5" s="42"/>
      <c r="Q5" s="41">
        <v>2</v>
      </c>
      <c r="R5" s="42"/>
      <c r="S5" s="42"/>
      <c r="T5" s="41">
        <v>3</v>
      </c>
      <c r="U5" s="42"/>
      <c r="V5" s="41">
        <v>4</v>
      </c>
      <c r="W5" s="42"/>
      <c r="X5" s="41">
        <v>5</v>
      </c>
      <c r="Y5" s="42"/>
      <c r="Z5" s="41">
        <v>6</v>
      </c>
      <c r="AA5" s="42"/>
      <c r="AB5" s="43"/>
      <c r="AC5" s="41">
        <v>7</v>
      </c>
      <c r="AD5" s="42"/>
      <c r="AE5" s="41">
        <v>8</v>
      </c>
      <c r="AF5" s="42"/>
      <c r="AG5" s="41">
        <v>9</v>
      </c>
    </row>
    <row r="6" spans="1:33" ht="15.75" thickBot="1" x14ac:dyDescent="0.3">
      <c r="A6" s="71"/>
      <c r="B6" s="74">
        <v>1.018</v>
      </c>
      <c r="C6" s="77" t="s">
        <v>33</v>
      </c>
      <c r="D6" s="78"/>
      <c r="E6" s="78"/>
      <c r="F6" s="78"/>
      <c r="G6" s="78"/>
      <c r="H6" s="78"/>
      <c r="I6" s="78"/>
      <c r="J6" s="78"/>
      <c r="K6" s="78"/>
      <c r="L6" s="79"/>
      <c r="M6" s="40"/>
      <c r="N6" s="40"/>
      <c r="O6" s="18">
        <f>B6</f>
        <v>1.018</v>
      </c>
      <c r="P6" s="19"/>
      <c r="Q6" s="18">
        <f>B6*0.21</f>
        <v>0.21378</v>
      </c>
      <c r="R6" s="19"/>
      <c r="S6" s="19"/>
      <c r="T6" s="18">
        <f>B6</f>
        <v>1.018</v>
      </c>
      <c r="U6" s="19"/>
      <c r="V6" s="18">
        <f>B6+0.5</f>
        <v>1.518</v>
      </c>
      <c r="W6" s="19"/>
      <c r="X6" s="18">
        <f>B6+1</f>
        <v>2.0179999999999998</v>
      </c>
      <c r="Y6" s="19"/>
      <c r="Z6" s="18">
        <f>B6+1.3</f>
        <v>2.3180000000000001</v>
      </c>
      <c r="AA6" s="19"/>
      <c r="AB6" s="20"/>
      <c r="AC6" s="21">
        <f>B6+1.5</f>
        <v>2.5179999999999998</v>
      </c>
      <c r="AD6" s="19"/>
      <c r="AE6" s="18">
        <f>B6</f>
        <v>1.018</v>
      </c>
      <c r="AF6" s="19"/>
      <c r="AG6" s="22">
        <f>B6*0.21</f>
        <v>0.21378</v>
      </c>
    </row>
    <row r="7" spans="1:33" ht="15.75" thickBot="1" x14ac:dyDescent="0.3">
      <c r="A7" s="72"/>
      <c r="B7" s="75"/>
      <c r="C7" s="77" t="s">
        <v>34</v>
      </c>
      <c r="D7" s="78"/>
      <c r="E7" s="78"/>
      <c r="F7" s="78"/>
      <c r="G7" s="78"/>
      <c r="H7" s="78"/>
      <c r="I7" s="78"/>
      <c r="J7" s="78"/>
      <c r="K7" s="78"/>
      <c r="L7" s="79"/>
      <c r="M7" s="40"/>
      <c r="N7" s="40"/>
      <c r="O7" s="25">
        <f>O6+O9</f>
        <v>1.0281800000000001</v>
      </c>
      <c r="P7" s="44"/>
      <c r="Q7" s="25">
        <f>Q6+Q9</f>
        <v>0.21778</v>
      </c>
      <c r="R7" s="27"/>
      <c r="S7" s="27"/>
      <c r="T7" s="25">
        <f>T6+T9</f>
        <v>1.0281800000000001</v>
      </c>
      <c r="U7" s="27"/>
      <c r="V7" s="25">
        <f>V6+V9</f>
        <v>1.5329999999999999</v>
      </c>
      <c r="W7" s="27"/>
      <c r="X7" s="25">
        <f>X6+X9</f>
        <v>2.0579999999999998</v>
      </c>
      <c r="Y7" s="45"/>
      <c r="Z7" s="25">
        <f>Z6+Z9</f>
        <v>2.4180000000000001</v>
      </c>
      <c r="AA7" s="27"/>
      <c r="AB7" s="29"/>
      <c r="AC7" s="30">
        <f>AC6+AC9</f>
        <v>2.6179999999999999</v>
      </c>
      <c r="AD7" s="27"/>
      <c r="AE7" s="25">
        <f>AE6+AE9</f>
        <v>1.0281800000000001</v>
      </c>
      <c r="AF7" s="27"/>
      <c r="AG7" s="31">
        <f>AG6+AG9</f>
        <v>0.21778</v>
      </c>
    </row>
    <row r="8" spans="1:33" ht="15.75" thickBot="1" x14ac:dyDescent="0.3">
      <c r="A8" s="72"/>
      <c r="B8" s="75"/>
      <c r="C8" s="77" t="s">
        <v>35</v>
      </c>
      <c r="D8" s="78"/>
      <c r="E8" s="78"/>
      <c r="F8" s="78"/>
      <c r="G8" s="78"/>
      <c r="H8" s="78"/>
      <c r="I8" s="78"/>
      <c r="J8" s="78"/>
      <c r="K8" s="78"/>
      <c r="L8" s="79"/>
      <c r="M8" s="40"/>
      <c r="N8" s="40"/>
      <c r="O8" s="25">
        <f>O6-O9</f>
        <v>1.0078199999999999</v>
      </c>
      <c r="P8" s="44"/>
      <c r="Q8" s="46">
        <f>Q6-Q9</f>
        <v>0.20977999999999999</v>
      </c>
      <c r="R8" s="44"/>
      <c r="S8" s="44"/>
      <c r="T8" s="46">
        <f>T6-T9</f>
        <v>1.0078199999999999</v>
      </c>
      <c r="U8" s="44"/>
      <c r="V8" s="46">
        <f>V6-V9</f>
        <v>1.5030000000000001</v>
      </c>
      <c r="W8" s="44"/>
      <c r="X8" s="46">
        <f>X6-X9</f>
        <v>1.9779999999999998</v>
      </c>
      <c r="Y8" s="47"/>
      <c r="Z8" s="46">
        <f>Z6-Z9</f>
        <v>2.218</v>
      </c>
      <c r="AA8" s="44"/>
      <c r="AB8" s="48"/>
      <c r="AC8" s="49">
        <f>AC6-AC9</f>
        <v>2.4179999999999997</v>
      </c>
      <c r="AD8" s="44"/>
      <c r="AE8" s="46">
        <f>AE6-AE9</f>
        <v>1.0078199999999999</v>
      </c>
      <c r="AF8" s="44"/>
      <c r="AG8" s="50">
        <f>AG6-AG9</f>
        <v>0.20977999999999999</v>
      </c>
    </row>
    <row r="9" spans="1:33" ht="15.75" thickBot="1" x14ac:dyDescent="0.3">
      <c r="A9" s="72"/>
      <c r="B9" s="75"/>
      <c r="C9" s="77" t="s">
        <v>36</v>
      </c>
      <c r="D9" s="78"/>
      <c r="E9" s="78"/>
      <c r="F9" s="78"/>
      <c r="G9" s="78"/>
      <c r="H9" s="78"/>
      <c r="I9" s="78"/>
      <c r="J9" s="78"/>
      <c r="K9" s="78"/>
      <c r="L9" s="79"/>
      <c r="M9" s="40"/>
      <c r="N9" s="40"/>
      <c r="O9" s="25">
        <f>B6*0.01</f>
        <v>1.018E-2</v>
      </c>
      <c r="P9" s="44"/>
      <c r="Q9" s="46">
        <v>4.0000000000000001E-3</v>
      </c>
      <c r="R9" s="44"/>
      <c r="S9" s="44"/>
      <c r="T9" s="46">
        <f>B6*0.01</f>
        <v>1.018E-2</v>
      </c>
      <c r="U9" s="44"/>
      <c r="V9" s="46">
        <v>1.4999999999999999E-2</v>
      </c>
      <c r="W9" s="44"/>
      <c r="X9" s="46">
        <v>0.04</v>
      </c>
      <c r="Y9" s="47"/>
      <c r="Z9" s="46">
        <v>0.1</v>
      </c>
      <c r="AA9" s="44"/>
      <c r="AB9" s="48"/>
      <c r="AC9" s="49">
        <v>0.1</v>
      </c>
      <c r="AD9" s="44"/>
      <c r="AE9" s="46">
        <f>B6*0.01</f>
        <v>1.018E-2</v>
      </c>
      <c r="AF9" s="44"/>
      <c r="AG9" s="50">
        <v>4.0000000000000001E-3</v>
      </c>
    </row>
    <row r="10" spans="1:33" x14ac:dyDescent="0.25">
      <c r="A10" s="80">
        <v>42845</v>
      </c>
      <c r="B10" s="83">
        <v>1.0145</v>
      </c>
      <c r="C10" s="83" t="s">
        <v>29</v>
      </c>
      <c r="D10" s="84"/>
      <c r="E10" s="84" t="s">
        <v>30</v>
      </c>
      <c r="F10" s="84"/>
      <c r="G10" s="16">
        <v>4</v>
      </c>
      <c r="H10" s="65" t="s">
        <v>31</v>
      </c>
      <c r="I10" s="68">
        <v>292</v>
      </c>
      <c r="J10" s="17"/>
      <c r="K10" s="18"/>
      <c r="L10" s="8"/>
      <c r="M10" s="8"/>
      <c r="N10" s="8"/>
      <c r="O10" s="18">
        <v>1.0149999999999999</v>
      </c>
      <c r="P10" s="19">
        <v>5.31</v>
      </c>
      <c r="Q10" s="18">
        <v>0.215</v>
      </c>
      <c r="R10" s="19">
        <v>5.37</v>
      </c>
      <c r="S10" s="19">
        <v>25.36</v>
      </c>
      <c r="T10" s="18">
        <v>1.0169999999999999</v>
      </c>
      <c r="U10" s="19">
        <v>37.43</v>
      </c>
      <c r="V10" s="18">
        <v>1.5</v>
      </c>
      <c r="W10" s="19">
        <v>49.24</v>
      </c>
      <c r="X10" s="51">
        <v>1.9730000000000001</v>
      </c>
      <c r="Y10" s="52">
        <v>56.19</v>
      </c>
      <c r="Z10" s="18">
        <v>2.2530000000000001</v>
      </c>
      <c r="AA10" s="19">
        <v>60.76</v>
      </c>
      <c r="AB10" s="20"/>
      <c r="AC10" s="21">
        <v>2.4350000000000001</v>
      </c>
      <c r="AD10" s="19">
        <v>25.47</v>
      </c>
      <c r="AE10" s="18">
        <v>1.02</v>
      </c>
      <c r="AF10" s="19">
        <v>5.43</v>
      </c>
      <c r="AG10" s="22">
        <v>0.217</v>
      </c>
    </row>
    <row r="11" spans="1:33" x14ac:dyDescent="0.25">
      <c r="A11" s="81"/>
      <c r="B11" s="81"/>
      <c r="C11" s="81"/>
      <c r="D11" s="85"/>
      <c r="E11" s="85"/>
      <c r="F11" s="85"/>
      <c r="G11" s="23">
        <v>5</v>
      </c>
      <c r="H11" s="66"/>
      <c r="I11" s="69"/>
      <c r="J11" s="24"/>
      <c r="K11" s="25"/>
      <c r="L11" s="26"/>
      <c r="M11" s="26"/>
      <c r="N11" s="26"/>
      <c r="O11" s="25">
        <v>1.0149999999999999</v>
      </c>
      <c r="P11" s="27">
        <v>5.31</v>
      </c>
      <c r="Q11" s="25">
        <v>0.215</v>
      </c>
      <c r="R11" s="27">
        <v>5.38</v>
      </c>
      <c r="S11" s="27">
        <v>25.32</v>
      </c>
      <c r="T11" s="25">
        <v>1.0149999999999999</v>
      </c>
      <c r="U11" s="27">
        <v>37.340000000000003</v>
      </c>
      <c r="V11" s="28">
        <v>1.498</v>
      </c>
      <c r="W11" s="27">
        <v>49.13</v>
      </c>
      <c r="X11" s="28">
        <v>1.97</v>
      </c>
      <c r="Y11" s="45">
        <v>56.16</v>
      </c>
      <c r="Z11" s="25">
        <v>2.2519999999999998</v>
      </c>
      <c r="AA11" s="27">
        <v>60.8</v>
      </c>
      <c r="AB11" s="29"/>
      <c r="AC11" s="30">
        <v>2.4380000000000002</v>
      </c>
      <c r="AD11" s="27">
        <v>25.48</v>
      </c>
      <c r="AE11" s="25">
        <v>1.0209999999999999</v>
      </c>
      <c r="AF11" s="27">
        <v>5.42</v>
      </c>
      <c r="AG11" s="31">
        <v>0.217</v>
      </c>
    </row>
    <row r="12" spans="1:33" ht="15.75" thickBot="1" x14ac:dyDescent="0.3">
      <c r="A12" s="82"/>
      <c r="B12" s="82"/>
      <c r="C12" s="82"/>
      <c r="D12" s="86"/>
      <c r="E12" s="86"/>
      <c r="F12" s="86"/>
      <c r="G12" s="32">
        <v>6</v>
      </c>
      <c r="H12" s="67"/>
      <c r="I12" s="70"/>
      <c r="J12" s="33"/>
      <c r="K12" s="34"/>
      <c r="L12" s="35"/>
      <c r="M12" s="35"/>
      <c r="N12" s="35"/>
      <c r="O12" s="34">
        <v>1.0149999999999999</v>
      </c>
      <c r="P12" s="36">
        <v>5.31</v>
      </c>
      <c r="Q12" s="34">
        <v>0.214</v>
      </c>
      <c r="R12" s="36">
        <v>5.32</v>
      </c>
      <c r="S12" s="36">
        <v>25.3</v>
      </c>
      <c r="T12" s="34">
        <v>1.0149999999999999</v>
      </c>
      <c r="U12" s="36">
        <v>37.46</v>
      </c>
      <c r="V12" s="34">
        <v>1.502</v>
      </c>
      <c r="W12" s="36">
        <v>49.41</v>
      </c>
      <c r="X12" s="34">
        <v>1.9810000000000001</v>
      </c>
      <c r="Y12" s="53">
        <v>56.44</v>
      </c>
      <c r="Z12" s="34">
        <v>2.2629999999999999</v>
      </c>
      <c r="AA12" s="36">
        <v>61</v>
      </c>
      <c r="AB12" s="37"/>
      <c r="AC12" s="38">
        <v>2.4470000000000001</v>
      </c>
      <c r="AD12" s="36">
        <v>25.32</v>
      </c>
      <c r="AE12" s="34">
        <v>1.0149999999999999</v>
      </c>
      <c r="AF12" s="36">
        <v>5.33</v>
      </c>
      <c r="AG12" s="39">
        <v>0.214</v>
      </c>
    </row>
    <row r="13" spans="1:33" ht="15.75" thickBot="1" x14ac:dyDescent="0.3">
      <c r="A13" s="71"/>
      <c r="B13" s="74">
        <v>1.0145</v>
      </c>
      <c r="C13" s="77" t="s">
        <v>33</v>
      </c>
      <c r="D13" s="78"/>
      <c r="E13" s="78"/>
      <c r="F13" s="78"/>
      <c r="G13" s="78"/>
      <c r="H13" s="78"/>
      <c r="I13" s="78"/>
      <c r="J13" s="78"/>
      <c r="K13" s="78"/>
      <c r="L13" s="79"/>
      <c r="M13" s="54"/>
      <c r="N13" s="54"/>
      <c r="O13" s="18">
        <f>B13</f>
        <v>1.0145</v>
      </c>
      <c r="P13" s="19"/>
      <c r="Q13" s="18">
        <f>B13*0.21</f>
        <v>0.21304499999999998</v>
      </c>
      <c r="R13" s="19"/>
      <c r="S13" s="19"/>
      <c r="T13" s="18">
        <f>B13</f>
        <v>1.0145</v>
      </c>
      <c r="U13" s="19"/>
      <c r="V13" s="18">
        <f>B13+0.5</f>
        <v>1.5145</v>
      </c>
      <c r="W13" s="19"/>
      <c r="X13" s="18">
        <f>B13+1</f>
        <v>2.0145</v>
      </c>
      <c r="Y13" s="19"/>
      <c r="Z13" s="18">
        <f>B13+1.3</f>
        <v>2.3144999999999998</v>
      </c>
      <c r="AA13" s="19"/>
      <c r="AB13" s="20"/>
      <c r="AC13" s="21">
        <f>B13+1.5</f>
        <v>2.5145</v>
      </c>
      <c r="AD13" s="19"/>
      <c r="AE13" s="18">
        <f>B13</f>
        <v>1.0145</v>
      </c>
      <c r="AF13" s="19"/>
      <c r="AG13" s="22">
        <f>B13*0.21</f>
        <v>0.21304499999999998</v>
      </c>
    </row>
    <row r="14" spans="1:33" ht="15.75" thickBot="1" x14ac:dyDescent="0.3">
      <c r="A14" s="72"/>
      <c r="B14" s="75"/>
      <c r="C14" s="77" t="s">
        <v>34</v>
      </c>
      <c r="D14" s="78"/>
      <c r="E14" s="78"/>
      <c r="F14" s="78"/>
      <c r="G14" s="78"/>
      <c r="H14" s="78"/>
      <c r="I14" s="78"/>
      <c r="J14" s="78"/>
      <c r="K14" s="78"/>
      <c r="L14" s="79"/>
      <c r="M14" s="40"/>
      <c r="N14" s="40"/>
      <c r="O14" s="25">
        <f>O13+O16</f>
        <v>1.024645</v>
      </c>
      <c r="P14" s="44"/>
      <c r="Q14" s="25">
        <f>Q13+Q16</f>
        <v>0.21704499999999999</v>
      </c>
      <c r="R14" s="27"/>
      <c r="S14" s="27"/>
      <c r="T14" s="25">
        <f>T13+T16</f>
        <v>1.024645</v>
      </c>
      <c r="U14" s="27"/>
      <c r="V14" s="25">
        <f>V13+V16</f>
        <v>1.5294999999999999</v>
      </c>
      <c r="W14" s="27"/>
      <c r="X14" s="25">
        <f>X13+X16</f>
        <v>2.0545</v>
      </c>
      <c r="Y14" s="45"/>
      <c r="Z14" s="25">
        <f>Z13+Z16</f>
        <v>2.4144999999999999</v>
      </c>
      <c r="AA14" s="27"/>
      <c r="AB14" s="29"/>
      <c r="AC14" s="30">
        <f>AC13+AC16</f>
        <v>2.6145</v>
      </c>
      <c r="AD14" s="27"/>
      <c r="AE14" s="25">
        <f>AE13+AE16</f>
        <v>1.024645</v>
      </c>
      <c r="AF14" s="27"/>
      <c r="AG14" s="31">
        <f>AG13+AG16</f>
        <v>0.21704499999999999</v>
      </c>
    </row>
    <row r="15" spans="1:33" ht="15.75" thickBot="1" x14ac:dyDescent="0.3">
      <c r="A15" s="72"/>
      <c r="B15" s="75"/>
      <c r="C15" s="77" t="s">
        <v>35</v>
      </c>
      <c r="D15" s="78"/>
      <c r="E15" s="78"/>
      <c r="F15" s="78"/>
      <c r="G15" s="78"/>
      <c r="H15" s="78"/>
      <c r="I15" s="78"/>
      <c r="J15" s="78"/>
      <c r="K15" s="78"/>
      <c r="L15" s="79"/>
      <c r="M15" s="40"/>
      <c r="N15" s="40"/>
      <c r="O15" s="25">
        <f>O13-O16</f>
        <v>1.0043549999999999</v>
      </c>
      <c r="P15" s="44"/>
      <c r="Q15" s="46">
        <f>Q13-Q16</f>
        <v>0.20904499999999998</v>
      </c>
      <c r="R15" s="44"/>
      <c r="S15" s="44"/>
      <c r="T15" s="46">
        <f>T13-T16</f>
        <v>1.0043549999999999</v>
      </c>
      <c r="U15" s="44"/>
      <c r="V15" s="46">
        <f>V13-V16</f>
        <v>1.4995000000000001</v>
      </c>
      <c r="W15" s="44"/>
      <c r="X15" s="46">
        <f>X13-X16</f>
        <v>1.9744999999999999</v>
      </c>
      <c r="Y15" s="47"/>
      <c r="Z15" s="46">
        <f>Z13-Z16</f>
        <v>2.2144999999999997</v>
      </c>
      <c r="AA15" s="44"/>
      <c r="AB15" s="48"/>
      <c r="AC15" s="49">
        <f>AC13-AC16</f>
        <v>2.4144999999999999</v>
      </c>
      <c r="AD15" s="44"/>
      <c r="AE15" s="46">
        <f>AE13-AE16</f>
        <v>1.0043549999999999</v>
      </c>
      <c r="AF15" s="44"/>
      <c r="AG15" s="50">
        <f>AG13-AG16</f>
        <v>0.20904499999999998</v>
      </c>
    </row>
    <row r="16" spans="1:33" ht="15.75" thickBot="1" x14ac:dyDescent="0.3">
      <c r="A16" s="73"/>
      <c r="B16" s="76"/>
      <c r="C16" s="77" t="s">
        <v>36</v>
      </c>
      <c r="D16" s="78"/>
      <c r="E16" s="78"/>
      <c r="F16" s="78"/>
      <c r="G16" s="78"/>
      <c r="H16" s="78"/>
      <c r="I16" s="78"/>
      <c r="J16" s="78"/>
      <c r="K16" s="78"/>
      <c r="L16" s="79"/>
      <c r="M16" s="55"/>
      <c r="N16" s="55"/>
      <c r="O16" s="34">
        <f>B13*0.01</f>
        <v>1.0145E-2</v>
      </c>
      <c r="P16" s="56"/>
      <c r="Q16" s="57">
        <v>4.0000000000000001E-3</v>
      </c>
      <c r="R16" s="56"/>
      <c r="S16" s="56"/>
      <c r="T16" s="57">
        <f>B13*0.01</f>
        <v>1.0145E-2</v>
      </c>
      <c r="U16" s="56"/>
      <c r="V16" s="57">
        <v>1.4999999999999999E-2</v>
      </c>
      <c r="W16" s="56"/>
      <c r="X16" s="57">
        <v>0.04</v>
      </c>
      <c r="Y16" s="58"/>
      <c r="Z16" s="57">
        <v>0.1</v>
      </c>
      <c r="AA16" s="56"/>
      <c r="AB16" s="59"/>
      <c r="AC16" s="60">
        <v>0.1</v>
      </c>
      <c r="AD16" s="56"/>
      <c r="AE16" s="57">
        <f>B13*0.01</f>
        <v>1.0145E-2</v>
      </c>
      <c r="AF16" s="56"/>
      <c r="AG16" s="61">
        <v>4.0000000000000001E-3</v>
      </c>
    </row>
    <row r="17" spans="11:33" x14ac:dyDescent="0.25">
      <c r="K17" s="62"/>
      <c r="O17" s="62"/>
      <c r="P17" s="63"/>
      <c r="Q17" s="62"/>
      <c r="S17" s="62"/>
      <c r="T17" s="62"/>
      <c r="V17" s="62"/>
      <c r="X17" s="62"/>
      <c r="Z17" s="62"/>
      <c r="AC17" s="62"/>
      <c r="AD17" s="64"/>
      <c r="AE17" s="62"/>
      <c r="AG17" s="62"/>
    </row>
    <row r="18" spans="11:33" x14ac:dyDescent="0.25">
      <c r="K18" s="62"/>
      <c r="O18" s="62"/>
      <c r="P18" s="63"/>
      <c r="Q18" s="62"/>
      <c r="S18" s="62"/>
      <c r="T18" s="62"/>
      <c r="V18" s="62"/>
      <c r="X18" s="62"/>
      <c r="Z18" s="62"/>
      <c r="AC18" s="62"/>
      <c r="AD18" s="64"/>
      <c r="AE18" s="62"/>
      <c r="AG18" s="62"/>
    </row>
    <row r="19" spans="11:33" x14ac:dyDescent="0.25">
      <c r="K19" s="62"/>
      <c r="O19" s="62"/>
      <c r="P19" s="63"/>
      <c r="Q19" s="62"/>
      <c r="S19" s="62"/>
      <c r="T19" s="62"/>
      <c r="V19" s="62"/>
      <c r="X19" s="62"/>
      <c r="Z19" s="62"/>
      <c r="AC19" s="62"/>
      <c r="AD19" s="64"/>
      <c r="AE19" s="62"/>
      <c r="AG19" s="62"/>
    </row>
    <row r="20" spans="11:33" x14ac:dyDescent="0.25">
      <c r="K20" s="62"/>
      <c r="O20" s="62"/>
      <c r="P20" s="63"/>
      <c r="Q20" s="62"/>
      <c r="S20" s="62"/>
      <c r="T20" s="62"/>
      <c r="V20" s="62"/>
      <c r="X20" s="62"/>
      <c r="Z20" s="62"/>
      <c r="AC20" s="62"/>
      <c r="AD20" s="64"/>
      <c r="AE20" s="62"/>
      <c r="AG20" s="62"/>
    </row>
    <row r="21" spans="11:33" x14ac:dyDescent="0.25">
      <c r="K21" s="62"/>
      <c r="O21" s="62"/>
      <c r="P21" s="63"/>
      <c r="Q21" s="62"/>
      <c r="S21" s="62"/>
      <c r="T21" s="62"/>
      <c r="V21" s="62"/>
      <c r="X21" s="62"/>
      <c r="Z21" s="62"/>
      <c r="AC21" s="62"/>
      <c r="AD21" s="64"/>
      <c r="AE21" s="62"/>
      <c r="AG21" s="62"/>
    </row>
  </sheetData>
  <mergeCells count="29">
    <mergeCell ref="H2:H4"/>
    <mergeCell ref="I2:I4"/>
    <mergeCell ref="C5:L5"/>
    <mergeCell ref="A6:A9"/>
    <mergeCell ref="B6:B9"/>
    <mergeCell ref="C6:L6"/>
    <mergeCell ref="C7:L7"/>
    <mergeCell ref="C8:L8"/>
    <mergeCell ref="C9:L9"/>
    <mergeCell ref="A2:A5"/>
    <mergeCell ref="B2:B5"/>
    <mergeCell ref="C2:C4"/>
    <mergeCell ref="D2:D4"/>
    <mergeCell ref="E2:E4"/>
    <mergeCell ref="F2:F4"/>
    <mergeCell ref="H10:H12"/>
    <mergeCell ref="I10:I12"/>
    <mergeCell ref="A13:A16"/>
    <mergeCell ref="B13:B16"/>
    <mergeCell ref="C13:L13"/>
    <mergeCell ref="C14:L14"/>
    <mergeCell ref="C15:L15"/>
    <mergeCell ref="C16:L16"/>
    <mergeCell ref="A10:A12"/>
    <mergeCell ref="B10:B12"/>
    <mergeCell ref="C10:C12"/>
    <mergeCell ref="D10:D12"/>
    <mergeCell ref="E10:E12"/>
    <mergeCell ref="F10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Nambiar</dc:creator>
  <cp:lastModifiedBy>Office 210</cp:lastModifiedBy>
  <dcterms:created xsi:type="dcterms:W3CDTF">2017-04-25T13:01:36Z</dcterms:created>
  <dcterms:modified xsi:type="dcterms:W3CDTF">2017-04-25T17:43:55Z</dcterms:modified>
</cp:coreProperties>
</file>